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bert\Documents\NWFVA\dyn_ET\Publikationen und Vorträge\Internetseite NW-FVA\neu_241119\"/>
    </mc:Choice>
  </mc:AlternateContent>
  <bookViews>
    <workbookView xWindow="0" yWindow="0" windowWidth="20490" windowHeight="7905"/>
  </bookViews>
  <sheets>
    <sheet name="Kieferntafel_st" sheetId="1" r:id="rId1"/>
  </sheets>
  <calcPr calcId="152511"/>
</workbook>
</file>

<file path=xl/calcChain.xml><?xml version="1.0" encoding="utf-8"?>
<calcChain xmlns="http://schemas.openxmlformats.org/spreadsheetml/2006/main">
  <c r="S131" i="1" l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Q116" i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16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89" i="1"/>
  <c r="Q89" i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89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61" i="1"/>
  <c r="Q61" i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32" i="1"/>
  <c r="Q32" i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32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9" i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9" i="1"/>
</calcChain>
</file>

<file path=xl/sharedStrings.xml><?xml version="1.0" encoding="utf-8"?>
<sst xmlns="http://schemas.openxmlformats.org/spreadsheetml/2006/main" count="327" uniqueCount="126">
  <si>
    <r>
      <t xml:space="preserve">Oberhöhenbonität: </t>
    </r>
    <r>
      <rPr>
        <b/>
        <sz val="14"/>
        <color theme="1"/>
        <rFont val="Calibri"/>
        <family val="2"/>
        <scheme val="minor"/>
      </rPr>
      <t>37 m</t>
    </r>
    <r>
      <rPr>
        <sz val="14"/>
        <color theme="1"/>
        <rFont val="Calibri"/>
        <family val="2"/>
        <scheme val="minor"/>
      </rPr>
      <t xml:space="preserve"> im Alter 100</t>
    </r>
  </si>
  <si>
    <t>verbleibender Bestand</t>
  </si>
  <si>
    <t>ausscheidender Bestand</t>
  </si>
  <si>
    <t>Alter</t>
  </si>
  <si>
    <t>Stammzahl</t>
  </si>
  <si>
    <t>Mittelhöhe</t>
  </si>
  <si>
    <t>Oberhöhe (H100)</t>
  </si>
  <si>
    <t>Grundfläche</t>
  </si>
  <si>
    <t>Durchmesser Weise</t>
  </si>
  <si>
    <t>Jahre</t>
  </si>
  <si>
    <t>Stück/ha</t>
  </si>
  <si>
    <t>m</t>
  </si>
  <si>
    <t>m²/ha</t>
  </si>
  <si>
    <t>cm</t>
  </si>
  <si>
    <t>m³/ha</t>
  </si>
  <si>
    <t>m³/ha/J</t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</si>
  <si>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33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</si>
  <si>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29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</si>
  <si>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25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</si>
  <si>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21 m</t>
    </r>
    <r>
      <rPr>
        <sz val="14"/>
        <color theme="1"/>
        <rFont val="Calibri"/>
        <family val="2"/>
        <scheme val="minor"/>
      </rPr>
      <t xml:space="preserve"> im Alter 100</t>
    </r>
  </si>
  <si>
    <t>mittl. Durch- messer</t>
  </si>
  <si>
    <t>Vorrat</t>
  </si>
  <si>
    <r>
      <rPr>
        <b/>
        <sz val="14"/>
        <color theme="1"/>
        <rFont val="Calibri"/>
        <family val="2"/>
        <scheme val="minor"/>
      </rPr>
      <t>Kiefer</t>
    </r>
    <r>
      <rPr>
        <sz val="14"/>
        <color theme="1"/>
        <rFont val="Calibri"/>
        <family val="2"/>
        <scheme val="minor"/>
      </rPr>
      <t>: gestaffelte Hochdurchforstung</t>
    </r>
  </si>
  <si>
    <t>Gesamtbestand</t>
  </si>
  <si>
    <r>
      <t>Bonitätsrah-men (</t>
    </r>
    <r>
      <rPr>
        <sz val="8"/>
        <color theme="1"/>
        <rFont val="Calibri"/>
        <family val="2"/>
        <scheme val="minor"/>
      </rPr>
      <t>Oberhöhe von - bis)</t>
    </r>
  </si>
  <si>
    <t>laufender Volumen-zuwachs</t>
  </si>
  <si>
    <t>laufender Grundflächen-zuwachs</t>
  </si>
  <si>
    <t>Gesamt-wuchs- leistung</t>
  </si>
  <si>
    <t>Summe der Vorerträge</t>
  </si>
  <si>
    <t>durchschnittl. Gesamt- zuwachs</t>
  </si>
  <si>
    <t>mittlere Grundflächen-haltung</t>
  </si>
  <si>
    <t>m²/ha/J</t>
  </si>
  <si>
    <t xml:space="preserve">   (Albert, M., Nagel, J., Schmidt, M., Nagel, R.-V. und Spellmann, H. 2021; https://doi.org/10.5281/zenodo.6343906)</t>
  </si>
  <si>
    <t>12.3 - 14.0</t>
  </si>
  <si>
    <t>14.9 - 16.9</t>
  </si>
  <si>
    <t>17.3 - 19.6</t>
  </si>
  <si>
    <t>19.5 - 22.0</t>
  </si>
  <si>
    <t>24.5 - 24.2</t>
  </si>
  <si>
    <t>23.3 - 26.2</t>
  </si>
  <si>
    <t>24.9 - 28.0</t>
  </si>
  <si>
    <t>26.4 - 29.7</t>
  </si>
  <si>
    <t>27.8 - 31.2</t>
  </si>
  <si>
    <t>29.0 - 32.5</t>
  </si>
  <si>
    <t>30.2 - 33.7</t>
  </si>
  <si>
    <t>31.2 - 34.8</t>
  </si>
  <si>
    <t>32.1 - 35.8</t>
  </si>
  <si>
    <t>32.9 - 36.8</t>
  </si>
  <si>
    <t>33.7 - 37.6</t>
  </si>
  <si>
    <t>12.8 - 14.9</t>
  </si>
  <si>
    <t>15.0 - 17.3</t>
  </si>
  <si>
    <t>16.9 - 19.5</t>
  </si>
  <si>
    <t>18.7 - 21.5</t>
  </si>
  <si>
    <t>20.3 - 23.3</t>
  </si>
  <si>
    <t>24.8 - 24.9</t>
  </si>
  <si>
    <t>23.2 - 26.4</t>
  </si>
  <si>
    <t>24.4 - 27.8</t>
  </si>
  <si>
    <t>25.6 - 29.0</t>
  </si>
  <si>
    <t>26.6 - 30.2</t>
  </si>
  <si>
    <t>27.5 - 31.2</t>
  </si>
  <si>
    <t>28.4 - 32.1</t>
  </si>
  <si>
    <t>29.1 - 32.9</t>
  </si>
  <si>
    <t>29.8 - 33.7</t>
  </si>
  <si>
    <t>30.4 - 34.4</t>
  </si>
  <si>
    <t>31.0 - 35.0</t>
  </si>
  <si>
    <t>31.5 - 35.6</t>
  </si>
  <si>
    <t>32.0 - 36.1</t>
  </si>
  <si>
    <t>32.4 - 36.5</t>
  </si>
  <si>
    <t>32.8 - 36.9</t>
  </si>
  <si>
    <t>10.5 - 12.3</t>
  </si>
  <si>
    <t>10.8 - 12.8</t>
  </si>
  <si>
    <t>12.7 - 15.0</t>
  </si>
  <si>
    <t>14.4 - 16.9</t>
  </si>
  <si>
    <t>16.0 - 18.7</t>
  </si>
  <si>
    <t>17.4 - 20.3</t>
  </si>
  <si>
    <t>18.8 - 21.8</t>
  </si>
  <si>
    <t>20.0 - 23.2</t>
  </si>
  <si>
    <t>21.1 - 24.4</t>
  </si>
  <si>
    <t>22.1 - 25.6</t>
  </si>
  <si>
    <t>23.0 - 26.6</t>
  </si>
  <si>
    <t>23.8 - 27.5</t>
  </si>
  <si>
    <t>24.6 - 28.4</t>
  </si>
  <si>
    <t>25.3 - 29.1</t>
  </si>
  <si>
    <t>25.9 - 29.8</t>
  </si>
  <si>
    <t>26.5 - 30.4</t>
  </si>
  <si>
    <t>27.0 - 31.0</t>
  </si>
  <si>
    <t>27.5 - 31.5</t>
  </si>
  <si>
    <t>27.9 - 32.0</t>
  </si>
  <si>
    <t>28.3 - 32.4</t>
  </si>
  <si>
    <t>28.6 - 32.8</t>
  </si>
  <si>
    <t>10.2 - 12.8</t>
  </si>
  <si>
    <t>11.7 - 14.5</t>
  </si>
  <si>
    <t>13.2 -16.0</t>
  </si>
  <si>
    <t>14.5 - 17.4</t>
  </si>
  <si>
    <t>15.37 - 18.8</t>
  </si>
  <si>
    <t>16.8 - 20.0</t>
  </si>
  <si>
    <t>17.7 - 21.1</t>
  </si>
  <si>
    <t>18.6 - 22.1</t>
  </si>
  <si>
    <t>19.4 - 23.0</t>
  </si>
  <si>
    <t>20.2 - 23.8</t>
  </si>
  <si>
    <t>20.9 - 24.6</t>
  </si>
  <si>
    <t>21.5 - 25.3</t>
  </si>
  <si>
    <t>22.0 - 25.9</t>
  </si>
  <si>
    <t>22.5 - 26.5</t>
  </si>
  <si>
    <t>23.0 - 27.0</t>
  </si>
  <si>
    <t>23.4 - 27.5</t>
  </si>
  <si>
    <t>23.8 - 27.9</t>
  </si>
  <si>
    <t>24.1 - 28.3</t>
  </si>
  <si>
    <t>24.4 - 28.6</t>
  </si>
  <si>
    <t>10.5 - 13.2</t>
  </si>
  <si>
    <t>11.6 - 14.5</t>
  </si>
  <si>
    <t>12.6 - 15.7</t>
  </si>
  <si>
    <t>13.5 - 16.8</t>
  </si>
  <si>
    <t>14.4 - 17.7</t>
  </si>
  <si>
    <t>15.2 - 18.6</t>
  </si>
  <si>
    <t>15.9 - 19.4</t>
  </si>
  <si>
    <t>16.5 - 20.2</t>
  </si>
  <si>
    <t>17.1 - 20.9</t>
  </si>
  <si>
    <t>17.7 - 21.5</t>
  </si>
  <si>
    <t>18.1 - 22.0</t>
  </si>
  <si>
    <t>18.6 - 22.5</t>
  </si>
  <si>
    <t>19.0 - 23.0</t>
  </si>
  <si>
    <t>19.4 - 23.4</t>
  </si>
  <si>
    <t>19.7 - 23.8</t>
  </si>
  <si>
    <t>20.0 - 24.1</t>
  </si>
  <si>
    <t>20.3 - 24.4</t>
  </si>
  <si>
    <t>Stand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</si>
</sst>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/>
    <xf numFmtId="164" fontId="18" fillId="0" borderId="0" xfId="0" applyNumberFormat="1" applyFont="1"/>
    <xf numFmtId="164" fontId="0" fillId="0" borderId="0" xfId="0" applyNumberFormat="1"/>
    <xf numFmtId="0" fontId="0" fillId="0" borderId="10" xfId="0" applyBorder="1"/>
    <xf numFmtId="0" fontId="0" fillId="0" borderId="0" xfId="0" applyAlignment="1">
      <alignment horizontal="right" textRotation="90"/>
    </xf>
    <xf numFmtId="0" fontId="0" fillId="0" borderId="14" xfId="0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/>
    </xf>
    <xf numFmtId="164" fontId="0" fillId="0" borderId="0" xfId="0" applyNumberFormat="1" applyAlignment="1">
      <alignment horizontal="right" textRotation="90" wrapText="1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164" fontId="0" fillId="0" borderId="16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1" fontId="18" fillId="0" borderId="0" xfId="0" applyNumberFormat="1" applyFont="1"/>
    <xf numFmtId="1" fontId="0" fillId="0" borderId="0" xfId="0" applyNumberFormat="1"/>
    <xf numFmtId="1" fontId="0" fillId="0" borderId="16" xfId="0" applyNumberFormat="1" applyBorder="1" applyAlignment="1">
      <alignment horizontal="right"/>
    </xf>
    <xf numFmtId="1" fontId="0" fillId="0" borderId="13" xfId="0" applyNumberFormat="1" applyBorder="1" applyAlignment="1">
      <alignment horizontal="right" textRotation="90"/>
    </xf>
    <xf numFmtId="1" fontId="0" fillId="0" borderId="15" xfId="0" applyNumberFormat="1" applyBorder="1" applyAlignment="1">
      <alignment horizontal="right"/>
    </xf>
    <xf numFmtId="0" fontId="0" fillId="0" borderId="13" xfId="0" applyBorder="1"/>
    <xf numFmtId="164" fontId="0" fillId="0" borderId="20" xfId="0" applyNumberFormat="1" applyBorder="1"/>
    <xf numFmtId="1" fontId="0" fillId="0" borderId="18" xfId="0" applyNumberFormat="1" applyBorder="1"/>
    <xf numFmtId="164" fontId="0" fillId="0" borderId="0" xfId="0" applyNumberFormat="1" applyBorder="1"/>
    <xf numFmtId="1" fontId="0" fillId="0" borderId="13" xfId="0" applyNumberFormat="1" applyBorder="1"/>
    <xf numFmtId="0" fontId="0" fillId="0" borderId="22" xfId="0" applyBorder="1"/>
    <xf numFmtId="0" fontId="0" fillId="0" borderId="21" xfId="0" applyBorder="1"/>
    <xf numFmtId="164" fontId="0" fillId="0" borderId="21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164" fontId="0" fillId="0" borderId="0" xfId="0" applyNumberFormat="1" applyBorder="1" applyAlignment="1">
      <alignment horizontal="right" textRotation="90" wrapText="1"/>
    </xf>
    <xf numFmtId="1" fontId="0" fillId="0" borderId="0" xfId="0" applyNumberFormat="1" applyAlignment="1">
      <alignment horizontal="right" textRotation="90" wrapText="1"/>
    </xf>
    <xf numFmtId="0" fontId="0" fillId="0" borderId="0" xfId="0" applyBorder="1"/>
    <xf numFmtId="1" fontId="0" fillId="0" borderId="0" xfId="0" applyNumberFormat="1" applyBorder="1"/>
    <xf numFmtId="1" fontId="0" fillId="0" borderId="19" xfId="0" applyNumberFormat="1" applyBorder="1"/>
    <xf numFmtId="1" fontId="0" fillId="0" borderId="14" xfId="0" applyNumberFormat="1" applyBorder="1"/>
    <xf numFmtId="1" fontId="0" fillId="0" borderId="23" xfId="0" applyNumberFormat="1" applyBorder="1"/>
    <xf numFmtId="164" fontId="20" fillId="0" borderId="0" xfId="0" applyNumberFormat="1" applyFont="1" applyAlignment="1">
      <alignment horizontal="right"/>
    </xf>
    <xf numFmtId="164" fontId="0" fillId="0" borderId="1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textRotation="90"/>
    </xf>
    <xf numFmtId="164" fontId="0" fillId="0" borderId="0" xfId="0" applyNumberFormat="1" applyBorder="1" applyAlignment="1">
      <alignment horizontal="center" textRotation="90" wrapText="1"/>
    </xf>
    <xf numFmtId="1" fontId="0" fillId="0" borderId="14" xfId="0" applyNumberFormat="1" applyBorder="1" applyAlignment="1">
      <alignment horizontal="right" textRotation="90"/>
    </xf>
    <xf numFmtId="164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right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18" xfId="0" applyBorder="1" applyAlignment="1">
      <alignment vertical="top"/>
    </xf>
    <xf numFmtId="164" fontId="0" fillId="0" borderId="0" xfId="0" applyNumberFormat="1" applyAlignment="1">
      <alignment horizontal="center" vertical="top"/>
    </xf>
    <xf numFmtId="1" fontId="0" fillId="0" borderId="19" xfId="0" applyNumberFormat="1" applyBorder="1" applyAlignment="1">
      <alignment vertical="top"/>
    </xf>
    <xf numFmtId="164" fontId="0" fillId="0" borderId="20" xfId="0" applyNumberFormat="1" applyBorder="1" applyAlignment="1">
      <alignment vertical="top"/>
    </xf>
    <xf numFmtId="1" fontId="0" fillId="0" borderId="18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1" fontId="0" fillId="0" borderId="14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1" fontId="0" fillId="0" borderId="13" xfId="0" applyNumberFormat="1" applyBorder="1" applyAlignment="1">
      <alignment vertical="top"/>
    </xf>
    <xf numFmtId="164" fontId="0" fillId="0" borderId="21" xfId="0" applyNumberFormat="1" applyBorder="1" applyAlignment="1">
      <alignment vertical="top"/>
    </xf>
    <xf numFmtId="1" fontId="0" fillId="0" borderId="21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4" xfId="0" applyBorder="1"/>
    <xf numFmtId="0" fontId="0" fillId="0" borderId="14" xfId="0" applyBorder="1" applyAlignment="1">
      <alignment vertical="top"/>
    </xf>
    <xf numFmtId="0" fontId="0" fillId="0" borderId="23" xfId="0" applyBorder="1"/>
    <xf numFmtId="164" fontId="0" fillId="0" borderId="2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0" fontId="0" fillId="0" borderId="19" xfId="0" applyBorder="1"/>
    <xf numFmtId="164" fontId="0" fillId="0" borderId="0" xfId="0" applyNumberFormat="1" applyFill="1" applyBorder="1"/>
    <xf numFmtId="0" fontId="18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1501</xdr:colOff>
      <xdr:row>1</xdr:row>
      <xdr:rowOff>207818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0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20</xdr:col>
      <xdr:colOff>1501</xdr:colOff>
      <xdr:row>24</xdr:row>
      <xdr:rowOff>207818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5593773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52</xdr:row>
      <xdr:rowOff>0</xdr:rowOff>
    </xdr:from>
    <xdr:to>
      <xdr:col>20</xdr:col>
      <xdr:colOff>1501</xdr:colOff>
      <xdr:row>53</xdr:row>
      <xdr:rowOff>207818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2417136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80</xdr:row>
      <xdr:rowOff>0</xdr:rowOff>
    </xdr:from>
    <xdr:to>
      <xdr:col>20</xdr:col>
      <xdr:colOff>1501</xdr:colOff>
      <xdr:row>81</xdr:row>
      <xdr:rowOff>207818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8963409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107</xdr:row>
      <xdr:rowOff>0</xdr:rowOff>
    </xdr:from>
    <xdr:to>
      <xdr:col>20</xdr:col>
      <xdr:colOff>1501</xdr:colOff>
      <xdr:row>108</xdr:row>
      <xdr:rowOff>207818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25319182"/>
          <a:ext cx="1205115" cy="39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2"/>
  <sheetViews>
    <sheetView tabSelected="1" topLeftCell="A100" zoomScale="110" zoomScaleNormal="110" workbookViewId="0">
      <selection activeCell="S108" sqref="S108"/>
    </sheetView>
  </sheetViews>
  <sheetFormatPr baseColWidth="10" defaultRowHeight="15" x14ac:dyDescent="0.25"/>
  <cols>
    <col min="1" max="1" width="7.7109375" customWidth="1"/>
    <col min="2" max="2" width="8.7109375" customWidth="1"/>
    <col min="3" max="4" width="8.7109375" style="3" customWidth="1"/>
    <col min="5" max="5" width="12.28515625" style="3" customWidth="1"/>
    <col min="6" max="6" width="7.5703125" style="3" customWidth="1"/>
    <col min="7" max="8" width="8.7109375" style="3" customWidth="1"/>
    <col min="9" max="9" width="8.7109375" style="15" customWidth="1"/>
    <col min="10" max="10" width="8.7109375" customWidth="1"/>
    <col min="11" max="12" width="8.7109375" style="3" customWidth="1"/>
    <col min="13" max="13" width="8.7109375" style="15" customWidth="1"/>
    <col min="14" max="15" width="10.140625" style="3" customWidth="1"/>
    <col min="16" max="16" width="10.5703125" style="15" customWidth="1"/>
    <col min="17" max="17" width="8.7109375" style="15" customWidth="1"/>
    <col min="18" max="18" width="10.42578125" style="3" customWidth="1"/>
    <col min="19" max="19" width="10.42578125" customWidth="1"/>
    <col min="20" max="20" width="7.7109375" customWidth="1"/>
  </cols>
  <sheetData>
    <row r="2" spans="1:22" s="1" customFormat="1" ht="18.75" x14ac:dyDescent="0.3">
      <c r="A2" s="1" t="s">
        <v>22</v>
      </c>
      <c r="C2" s="2"/>
      <c r="D2" s="2"/>
      <c r="E2" s="2"/>
      <c r="F2" s="2"/>
      <c r="G2" s="1" t="s">
        <v>0</v>
      </c>
      <c r="H2" s="2"/>
      <c r="I2" s="14"/>
      <c r="K2" s="2"/>
      <c r="L2" s="2"/>
      <c r="M2" s="14"/>
      <c r="N2" s="2"/>
      <c r="O2" s="2"/>
      <c r="P2" s="14"/>
      <c r="Q2" s="14"/>
      <c r="R2" s="36"/>
      <c r="T2" s="69"/>
    </row>
    <row r="3" spans="1:22" s="1" customFormat="1" ht="18.75" x14ac:dyDescent="0.3">
      <c r="C3" s="2"/>
      <c r="D3" s="2"/>
      <c r="E3" s="2"/>
      <c r="F3" s="2"/>
      <c r="G3" s="2"/>
      <c r="H3" s="2"/>
      <c r="I3" s="14"/>
      <c r="K3" s="2"/>
      <c r="L3" s="2"/>
      <c r="M3" s="14"/>
      <c r="N3" s="2"/>
      <c r="O3" s="2"/>
      <c r="P3" s="14"/>
      <c r="Q3" s="14"/>
      <c r="R3" s="2"/>
      <c r="T3" s="36" t="s">
        <v>32</v>
      </c>
    </row>
    <row r="4" spans="1:22" ht="15.75" thickBot="1" x14ac:dyDescent="0.3">
      <c r="T4" s="9" t="s">
        <v>125</v>
      </c>
    </row>
    <row r="5" spans="1:22" ht="15.75" thickTop="1" x14ac:dyDescent="0.25">
      <c r="A5" s="4"/>
      <c r="B5" s="70" t="s">
        <v>1</v>
      </c>
      <c r="C5" s="70"/>
      <c r="D5" s="70"/>
      <c r="E5" s="70"/>
      <c r="F5" s="70"/>
      <c r="G5" s="70"/>
      <c r="H5" s="70"/>
      <c r="I5" s="70"/>
      <c r="J5" s="71" t="s">
        <v>2</v>
      </c>
      <c r="K5" s="72"/>
      <c r="L5" s="72"/>
      <c r="M5" s="73"/>
      <c r="N5" s="71" t="s">
        <v>23</v>
      </c>
      <c r="O5" s="72"/>
      <c r="P5" s="72"/>
      <c r="Q5" s="72"/>
      <c r="R5" s="72"/>
      <c r="S5" s="72"/>
      <c r="T5" s="37"/>
    </row>
    <row r="6" spans="1:22" s="9" customFormat="1" ht="68.099999999999994" customHeight="1" x14ac:dyDescent="0.25">
      <c r="A6" s="5" t="s">
        <v>3</v>
      </c>
      <c r="B6" s="6" t="s">
        <v>4</v>
      </c>
      <c r="C6" s="38" t="s">
        <v>5</v>
      </c>
      <c r="D6" s="39" t="s">
        <v>6</v>
      </c>
      <c r="E6" s="39" t="s">
        <v>24</v>
      </c>
      <c r="F6" s="7" t="s">
        <v>7</v>
      </c>
      <c r="G6" s="29" t="s">
        <v>20</v>
      </c>
      <c r="H6" s="29" t="s">
        <v>8</v>
      </c>
      <c r="I6" s="17" t="s">
        <v>21</v>
      </c>
      <c r="J6" s="40" t="s">
        <v>4</v>
      </c>
      <c r="K6" s="7" t="s">
        <v>7</v>
      </c>
      <c r="L6" s="29" t="s">
        <v>20</v>
      </c>
      <c r="M6" s="17" t="s">
        <v>21</v>
      </c>
      <c r="N6" s="8" t="s">
        <v>25</v>
      </c>
      <c r="O6" s="8" t="s">
        <v>26</v>
      </c>
      <c r="P6" s="30" t="s">
        <v>27</v>
      </c>
      <c r="Q6" s="30" t="s">
        <v>28</v>
      </c>
      <c r="R6" s="8" t="s">
        <v>29</v>
      </c>
      <c r="S6" s="8" t="s">
        <v>30</v>
      </c>
      <c r="T6" s="6" t="s">
        <v>3</v>
      </c>
    </row>
    <row r="7" spans="1:22" s="9" customFormat="1" ht="19.5" customHeight="1" x14ac:dyDescent="0.25">
      <c r="A7" s="10" t="s">
        <v>9</v>
      </c>
      <c r="B7" s="11" t="s">
        <v>10</v>
      </c>
      <c r="C7" s="41" t="s">
        <v>11</v>
      </c>
      <c r="D7" s="41" t="s">
        <v>11</v>
      </c>
      <c r="E7" s="41" t="s">
        <v>11</v>
      </c>
      <c r="F7" s="12" t="s">
        <v>12</v>
      </c>
      <c r="G7" s="12" t="s">
        <v>13</v>
      </c>
      <c r="H7" s="12" t="s">
        <v>13</v>
      </c>
      <c r="I7" s="16" t="s">
        <v>14</v>
      </c>
      <c r="J7" s="42" t="s">
        <v>10</v>
      </c>
      <c r="K7" s="12" t="s">
        <v>12</v>
      </c>
      <c r="L7" s="12" t="s">
        <v>13</v>
      </c>
      <c r="M7" s="18" t="s">
        <v>14</v>
      </c>
      <c r="N7" s="12" t="s">
        <v>15</v>
      </c>
      <c r="O7" s="12" t="s">
        <v>31</v>
      </c>
      <c r="P7" s="16" t="s">
        <v>14</v>
      </c>
      <c r="Q7" s="16" t="s">
        <v>14</v>
      </c>
      <c r="R7" s="12" t="s">
        <v>15</v>
      </c>
      <c r="S7" s="12" t="s">
        <v>12</v>
      </c>
      <c r="T7" s="13" t="s">
        <v>9</v>
      </c>
    </row>
    <row r="8" spans="1:22" s="52" customFormat="1" ht="21.95" customHeight="1" x14ac:dyDescent="0.25">
      <c r="A8" s="47">
        <v>20</v>
      </c>
      <c r="B8" s="44">
        <v>2423.5142860000001</v>
      </c>
      <c r="C8" s="48">
        <v>11.85864716</v>
      </c>
      <c r="D8" s="48">
        <v>13.153956969999999</v>
      </c>
      <c r="E8" s="48" t="s">
        <v>33</v>
      </c>
      <c r="F8" s="43">
        <v>21.10756812</v>
      </c>
      <c r="G8" s="43">
        <v>10.5394144</v>
      </c>
      <c r="H8" s="43">
        <v>13.771551690000001</v>
      </c>
      <c r="I8" s="44">
        <v>113.3129959</v>
      </c>
      <c r="J8" s="49">
        <v>1783.6180340000001</v>
      </c>
      <c r="K8" s="50">
        <v>14.6249678</v>
      </c>
      <c r="L8" s="50">
        <v>10.21766339</v>
      </c>
      <c r="M8" s="51">
        <v>88.868833949999996</v>
      </c>
      <c r="N8" s="43">
        <v>26.634250909999999</v>
      </c>
      <c r="O8" s="43">
        <v>3.6</v>
      </c>
      <c r="P8" s="44">
        <v>202.1818299</v>
      </c>
      <c r="Q8" s="44">
        <v>89</v>
      </c>
      <c r="R8" s="43">
        <v>10.109091490000001</v>
      </c>
      <c r="S8" s="52">
        <v>26.7</v>
      </c>
      <c r="T8" s="59">
        <v>20</v>
      </c>
      <c r="V8" s="43"/>
    </row>
    <row r="9" spans="1:22" x14ac:dyDescent="0.25">
      <c r="A9" s="19">
        <v>25</v>
      </c>
      <c r="B9" s="15">
        <v>1509.1384410000001</v>
      </c>
      <c r="C9" s="45">
        <v>14.62563475</v>
      </c>
      <c r="D9" s="45">
        <v>15.90990897</v>
      </c>
      <c r="E9" s="45" t="s">
        <v>34</v>
      </c>
      <c r="F9" s="3">
        <v>24.505550929999998</v>
      </c>
      <c r="G9" s="3">
        <v>13.998385539999999</v>
      </c>
      <c r="H9" s="3">
        <v>17.440996439999999</v>
      </c>
      <c r="I9" s="15">
        <v>155.1382012</v>
      </c>
      <c r="J9" s="34">
        <v>914.37584449999997</v>
      </c>
      <c r="K9" s="22">
        <v>11.37540778</v>
      </c>
      <c r="L9" s="22">
        <v>12.585665179999999</v>
      </c>
      <c r="M9" s="23">
        <v>80.686491020000005</v>
      </c>
      <c r="N9" s="3">
        <v>24.502339259999999</v>
      </c>
      <c r="O9" s="43">
        <f>+(F9-F8+K9)/5</f>
        <v>2.9546781179999995</v>
      </c>
      <c r="P9" s="15">
        <v>324.69352620000001</v>
      </c>
      <c r="Q9" s="44">
        <f>+M9+Q8</f>
        <v>169.68649102000001</v>
      </c>
      <c r="R9" s="3">
        <v>12.98774105</v>
      </c>
      <c r="S9" s="43">
        <f t="shared" ref="S9:S22" si="0">+(F8+F9+K9)/2</f>
        <v>28.494263414999999</v>
      </c>
      <c r="T9" s="60">
        <v>25</v>
      </c>
      <c r="V9" s="3"/>
    </row>
    <row r="10" spans="1:22" x14ac:dyDescent="0.25">
      <c r="A10" s="19">
        <v>30</v>
      </c>
      <c r="B10" s="15">
        <v>1044.6966319999999</v>
      </c>
      <c r="C10" s="45">
        <v>17.157384650000001</v>
      </c>
      <c r="D10" s="45">
        <v>18.43156149</v>
      </c>
      <c r="E10" s="45" t="s">
        <v>35</v>
      </c>
      <c r="F10" s="3">
        <v>27.107913079999999</v>
      </c>
      <c r="G10" s="3">
        <v>17.51476255</v>
      </c>
      <c r="H10" s="3">
        <v>21.022817159999999</v>
      </c>
      <c r="I10" s="15">
        <v>194.72217509999999</v>
      </c>
      <c r="J10" s="34">
        <v>464.44180970000002</v>
      </c>
      <c r="K10" s="22">
        <v>8.9574133309999997</v>
      </c>
      <c r="L10" s="22">
        <v>15.67042273</v>
      </c>
      <c r="M10" s="23">
        <v>71.867026030000005</v>
      </c>
      <c r="N10" s="3">
        <v>22.290199990000001</v>
      </c>
      <c r="O10" s="43">
        <f t="shared" ref="O10:O22" si="1">+(F10-F9+K10)/5</f>
        <v>2.3119550962000002</v>
      </c>
      <c r="P10" s="15">
        <v>436.14452610000001</v>
      </c>
      <c r="Q10" s="44">
        <f t="shared" ref="Q10:Q22" si="2">+M10+Q9</f>
        <v>241.55351705000001</v>
      </c>
      <c r="R10" s="3">
        <v>14.538150870000001</v>
      </c>
      <c r="S10" s="43">
        <f t="shared" si="0"/>
        <v>30.2854386705</v>
      </c>
      <c r="T10" s="60">
        <v>30</v>
      </c>
      <c r="V10" s="3"/>
    </row>
    <row r="11" spans="1:22" x14ac:dyDescent="0.25">
      <c r="A11" s="19">
        <v>35</v>
      </c>
      <c r="B11" s="15">
        <v>742.05954359999998</v>
      </c>
      <c r="C11" s="45">
        <v>19.467921919999998</v>
      </c>
      <c r="D11" s="45">
        <v>20.732883640000001</v>
      </c>
      <c r="E11" s="45" t="s">
        <v>36</v>
      </c>
      <c r="F11" s="3">
        <v>29.161224829999998</v>
      </c>
      <c r="G11" s="3">
        <v>21.490642480000002</v>
      </c>
      <c r="H11" s="3">
        <v>24.517247709999999</v>
      </c>
      <c r="I11" s="15">
        <v>232.23401480000001</v>
      </c>
      <c r="J11" s="34">
        <v>302.63708800000001</v>
      </c>
      <c r="K11" s="22">
        <v>7.2147129269999999</v>
      </c>
      <c r="L11" s="22">
        <v>17.422220750000001</v>
      </c>
      <c r="M11" s="23">
        <v>64.009261980000005</v>
      </c>
      <c r="N11" s="3">
        <v>20.304220350000001</v>
      </c>
      <c r="O11" s="43">
        <f t="shared" si="1"/>
        <v>1.8536049353999999</v>
      </c>
      <c r="P11" s="15">
        <v>537.66562780000004</v>
      </c>
      <c r="Q11" s="44">
        <f t="shared" si="2"/>
        <v>305.56277903</v>
      </c>
      <c r="R11" s="3">
        <v>15.361875080000001</v>
      </c>
      <c r="S11" s="43">
        <f t="shared" si="0"/>
        <v>31.741925418499999</v>
      </c>
      <c r="T11" s="60">
        <v>35</v>
      </c>
      <c r="V11" s="3"/>
    </row>
    <row r="12" spans="1:22" s="52" customFormat="1" ht="21.95" customHeight="1" x14ac:dyDescent="0.25">
      <c r="A12" s="53">
        <v>40</v>
      </c>
      <c r="B12" s="44">
        <v>576.23944280000001</v>
      </c>
      <c r="C12" s="48">
        <v>21.572748829999998</v>
      </c>
      <c r="D12" s="48">
        <v>22.829315860000001</v>
      </c>
      <c r="E12" s="48" t="s">
        <v>37</v>
      </c>
      <c r="F12" s="43">
        <v>30.812666669999999</v>
      </c>
      <c r="G12" s="43">
        <v>25.075006290000001</v>
      </c>
      <c r="H12" s="43">
        <v>27.925511960000001</v>
      </c>
      <c r="I12" s="44">
        <v>267.81110080000002</v>
      </c>
      <c r="J12" s="54">
        <v>165.82010080000001</v>
      </c>
      <c r="K12" s="55">
        <v>5.9430588919999998</v>
      </c>
      <c r="L12" s="55">
        <v>21.361979250000001</v>
      </c>
      <c r="M12" s="56">
        <v>57.322744520000001</v>
      </c>
      <c r="N12" s="43">
        <v>18.5799661</v>
      </c>
      <c r="O12" s="43">
        <f t="shared" si="1"/>
        <v>1.5189001464</v>
      </c>
      <c r="P12" s="44">
        <v>630.56545830000005</v>
      </c>
      <c r="Q12" s="44">
        <f t="shared" si="2"/>
        <v>362.88552355000002</v>
      </c>
      <c r="R12" s="43">
        <v>15.76413646</v>
      </c>
      <c r="S12" s="43">
        <f t="shared" si="0"/>
        <v>32.958475195999995</v>
      </c>
      <c r="T12" s="61">
        <v>40</v>
      </c>
      <c r="V12" s="43"/>
    </row>
    <row r="13" spans="1:22" x14ac:dyDescent="0.25">
      <c r="A13" s="19">
        <v>45</v>
      </c>
      <c r="B13" s="15">
        <v>479.28442189999998</v>
      </c>
      <c r="C13" s="45">
        <v>23.4876091</v>
      </c>
      <c r="D13" s="45">
        <v>24.736539090000001</v>
      </c>
      <c r="E13" s="45" t="s">
        <v>38</v>
      </c>
      <c r="F13" s="3">
        <v>32.157173030000003</v>
      </c>
      <c r="G13" s="3">
        <v>28.136452890000001</v>
      </c>
      <c r="H13" s="3">
        <v>31.24937289</v>
      </c>
      <c r="I13" s="15">
        <v>301.57194759999999</v>
      </c>
      <c r="J13" s="34">
        <v>96.955020899999994</v>
      </c>
      <c r="K13" s="22">
        <v>4.9955888640000001</v>
      </c>
      <c r="L13" s="22">
        <v>25.613165259999999</v>
      </c>
      <c r="M13" s="23">
        <v>51.698434710000001</v>
      </c>
      <c r="N13" s="3">
        <v>17.091856289999999</v>
      </c>
      <c r="O13" s="43">
        <f t="shared" si="1"/>
        <v>1.2680190448000008</v>
      </c>
      <c r="P13" s="15">
        <v>716.02473980000002</v>
      </c>
      <c r="Q13" s="44">
        <f t="shared" si="2"/>
        <v>414.58395826000003</v>
      </c>
      <c r="R13" s="3">
        <v>15.911660879999999</v>
      </c>
      <c r="S13" s="43">
        <f t="shared" si="0"/>
        <v>33.982714282000003</v>
      </c>
      <c r="T13" s="60">
        <v>45</v>
      </c>
      <c r="V13" s="3"/>
    </row>
    <row r="14" spans="1:22" x14ac:dyDescent="0.25">
      <c r="A14" s="19">
        <v>50</v>
      </c>
      <c r="B14" s="15">
        <v>417.098456</v>
      </c>
      <c r="C14" s="45">
        <v>25.227858950000002</v>
      </c>
      <c r="D14" s="45">
        <v>26.469848299999999</v>
      </c>
      <c r="E14" s="45" t="s">
        <v>39</v>
      </c>
      <c r="F14" s="3">
        <v>33.259564480000002</v>
      </c>
      <c r="G14" s="3">
        <v>30.74555273</v>
      </c>
      <c r="H14" s="3">
        <v>34.490893479999997</v>
      </c>
      <c r="I14" s="15">
        <v>333.62217889999999</v>
      </c>
      <c r="J14" s="34">
        <v>62.185965899999999</v>
      </c>
      <c r="K14" s="22">
        <v>4.2745348060000001</v>
      </c>
      <c r="L14" s="22">
        <v>29.583754920000001</v>
      </c>
      <c r="M14" s="23">
        <v>46.96926397</v>
      </c>
      <c r="N14" s="3">
        <v>15.803899060000001</v>
      </c>
      <c r="O14" s="43">
        <f t="shared" si="1"/>
        <v>1.0753852511999997</v>
      </c>
      <c r="P14" s="15">
        <v>795.04423499999996</v>
      </c>
      <c r="Q14" s="44">
        <f t="shared" si="2"/>
        <v>461.55322223000002</v>
      </c>
      <c r="R14" s="3">
        <v>15.900884700000001</v>
      </c>
      <c r="S14" s="43">
        <f t="shared" si="0"/>
        <v>34.845636158000005</v>
      </c>
      <c r="T14" s="60">
        <v>50</v>
      </c>
      <c r="V14" s="3"/>
    </row>
    <row r="15" spans="1:22" x14ac:dyDescent="0.25">
      <c r="A15" s="19">
        <v>55</v>
      </c>
      <c r="B15" s="15">
        <v>373.26077290000001</v>
      </c>
      <c r="C15" s="45">
        <v>26.808142700000001</v>
      </c>
      <c r="D15" s="45">
        <v>28.043829389999999</v>
      </c>
      <c r="E15" s="45" t="s">
        <v>40</v>
      </c>
      <c r="F15" s="3">
        <v>34.166074889999997</v>
      </c>
      <c r="G15" s="3">
        <v>33.030062030000003</v>
      </c>
      <c r="H15" s="3">
        <v>37.652299110000001</v>
      </c>
      <c r="I15" s="15">
        <v>364.05776200000003</v>
      </c>
      <c r="J15" s="34">
        <v>43.837683140000003</v>
      </c>
      <c r="K15" s="22">
        <v>3.7149875419999998</v>
      </c>
      <c r="L15" s="22">
        <v>32.848076509999999</v>
      </c>
      <c r="M15" s="23">
        <v>42.977687920000001</v>
      </c>
      <c r="N15" s="3">
        <v>14.6826542</v>
      </c>
      <c r="O15" s="43">
        <f t="shared" si="1"/>
        <v>0.92429959039999898</v>
      </c>
      <c r="P15" s="15">
        <v>868.45750610000005</v>
      </c>
      <c r="Q15" s="44">
        <f t="shared" si="2"/>
        <v>504.53091015000001</v>
      </c>
      <c r="R15" s="3">
        <v>15.79013647</v>
      </c>
      <c r="S15" s="43">
        <f t="shared" si="0"/>
        <v>35.570313456000001</v>
      </c>
      <c r="T15" s="60">
        <v>55</v>
      </c>
      <c r="V15" s="3"/>
    </row>
    <row r="16" spans="1:22" s="52" customFormat="1" ht="21.95" customHeight="1" x14ac:dyDescent="0.25">
      <c r="A16" s="53">
        <v>60</v>
      </c>
      <c r="B16" s="44">
        <v>339.92452429999997</v>
      </c>
      <c r="C16" s="48">
        <v>28.242232649999998</v>
      </c>
      <c r="D16" s="48">
        <v>29.47219977</v>
      </c>
      <c r="E16" s="48" t="s">
        <v>41</v>
      </c>
      <c r="F16" s="43">
        <v>34.910841619999999</v>
      </c>
      <c r="G16" s="43">
        <v>35.104649649999999</v>
      </c>
      <c r="H16" s="43">
        <v>40.735893859999997</v>
      </c>
      <c r="I16" s="44">
        <v>392.96695849999998</v>
      </c>
      <c r="J16" s="54">
        <v>33.336248599999998</v>
      </c>
      <c r="K16" s="55">
        <v>3.2731527169999999</v>
      </c>
      <c r="L16" s="55">
        <v>35.357360020000002</v>
      </c>
      <c r="M16" s="56">
        <v>39.590721969999997</v>
      </c>
      <c r="N16" s="43">
        <v>13.699983700000001</v>
      </c>
      <c r="O16" s="43">
        <f t="shared" si="1"/>
        <v>0.80358388940000047</v>
      </c>
      <c r="P16" s="44">
        <v>936.95742459999997</v>
      </c>
      <c r="Q16" s="44">
        <f t="shared" si="2"/>
        <v>544.12163211999996</v>
      </c>
      <c r="R16" s="43">
        <v>15.615957079999999</v>
      </c>
      <c r="S16" s="43">
        <f t="shared" si="0"/>
        <v>36.175034613499996</v>
      </c>
      <c r="T16" s="61">
        <v>60</v>
      </c>
      <c r="V16" s="43"/>
    </row>
    <row r="17" spans="1:22" x14ac:dyDescent="0.25">
      <c r="A17" s="19">
        <v>65</v>
      </c>
      <c r="B17" s="15">
        <v>313.12162819999998</v>
      </c>
      <c r="C17" s="45">
        <v>29.542962370000001</v>
      </c>
      <c r="D17" s="45">
        <v>30.767741780000001</v>
      </c>
      <c r="E17" s="45" t="s">
        <v>42</v>
      </c>
      <c r="F17" s="3">
        <v>35.519789000000003</v>
      </c>
      <c r="G17" s="3">
        <v>37.057165400000002</v>
      </c>
      <c r="H17" s="3">
        <v>43.74400756</v>
      </c>
      <c r="I17" s="15">
        <v>420.43160330000001</v>
      </c>
      <c r="J17" s="34">
        <v>26.802896130000001</v>
      </c>
      <c r="K17" s="22">
        <v>2.9188558449999999</v>
      </c>
      <c r="L17" s="22">
        <v>37.236643000000001</v>
      </c>
      <c r="M17" s="23">
        <v>36.70011951</v>
      </c>
      <c r="N17" s="3">
        <v>12.832952860000001</v>
      </c>
      <c r="O17" s="43">
        <f t="shared" si="1"/>
        <v>0.70556064500000071</v>
      </c>
      <c r="P17" s="15">
        <v>1001.122189</v>
      </c>
      <c r="Q17" s="44">
        <f t="shared" si="2"/>
        <v>580.82175162999999</v>
      </c>
      <c r="R17" s="3">
        <v>15.40187983</v>
      </c>
      <c r="S17" s="43">
        <f t="shared" si="0"/>
        <v>36.674743232499999</v>
      </c>
      <c r="T17" s="60">
        <v>65</v>
      </c>
      <c r="V17" s="3"/>
    </row>
    <row r="18" spans="1:22" x14ac:dyDescent="0.25">
      <c r="A18" s="19">
        <v>70</v>
      </c>
      <c r="B18" s="15">
        <v>290.9095241</v>
      </c>
      <c r="C18" s="45">
        <v>30.722214130000001</v>
      </c>
      <c r="D18" s="45">
        <v>31.942290320000001</v>
      </c>
      <c r="E18" s="45" t="s">
        <v>43</v>
      </c>
      <c r="F18" s="3">
        <v>36.013068369999999</v>
      </c>
      <c r="G18" s="3">
        <v>38.922416920000003</v>
      </c>
      <c r="H18" s="3">
        <v>46.678961540000003</v>
      </c>
      <c r="I18" s="15">
        <v>446.52799929999998</v>
      </c>
      <c r="J18" s="34">
        <v>22.212104050000001</v>
      </c>
      <c r="K18" s="22">
        <v>2.630857115</v>
      </c>
      <c r="L18" s="22">
        <v>38.833706200000002</v>
      </c>
      <c r="M18" s="23">
        <v>34.218768670000003</v>
      </c>
      <c r="N18" s="3">
        <v>12.063032939999999</v>
      </c>
      <c r="O18" s="43">
        <f t="shared" si="1"/>
        <v>0.62482729699999928</v>
      </c>
      <c r="P18" s="15">
        <v>1061.4373539999999</v>
      </c>
      <c r="Q18" s="44">
        <f t="shared" si="2"/>
        <v>615.04052030000003</v>
      </c>
      <c r="R18" s="3">
        <v>15.16339076</v>
      </c>
      <c r="S18" s="43">
        <f t="shared" si="0"/>
        <v>37.0818572425</v>
      </c>
      <c r="T18" s="60">
        <v>70</v>
      </c>
      <c r="V18" s="3"/>
    </row>
    <row r="19" spans="1:22" x14ac:dyDescent="0.25">
      <c r="A19" s="19">
        <v>75</v>
      </c>
      <c r="B19" s="15">
        <v>272.42553400000003</v>
      </c>
      <c r="C19" s="45">
        <v>31.790938430000001</v>
      </c>
      <c r="D19" s="45">
        <v>33.006752229999996</v>
      </c>
      <c r="E19" s="45" t="s">
        <v>44</v>
      </c>
      <c r="F19" s="3">
        <v>36.406654439999997</v>
      </c>
      <c r="G19" s="3">
        <v>40.674923229999997</v>
      </c>
      <c r="H19" s="3">
        <v>49.543046089999997</v>
      </c>
      <c r="I19" s="15">
        <v>471.32757880000003</v>
      </c>
      <c r="J19" s="34">
        <v>18.48399014</v>
      </c>
      <c r="K19" s="22">
        <v>2.3938993740000001</v>
      </c>
      <c r="L19" s="22">
        <v>40.607863530000003</v>
      </c>
      <c r="M19" s="23">
        <v>32.076654140000002</v>
      </c>
      <c r="N19" s="3">
        <v>11.37524674</v>
      </c>
      <c r="O19" s="43">
        <f t="shared" si="1"/>
        <v>0.5574970887999996</v>
      </c>
      <c r="P19" s="15">
        <v>1118.3135870000001</v>
      </c>
      <c r="Q19" s="44">
        <f t="shared" si="2"/>
        <v>647.11717443999999</v>
      </c>
      <c r="R19" s="3">
        <v>14.91084783</v>
      </c>
      <c r="S19" s="43">
        <f t="shared" si="0"/>
        <v>37.406811091999998</v>
      </c>
      <c r="T19" s="60">
        <v>75</v>
      </c>
      <c r="V19" s="3"/>
    </row>
    <row r="20" spans="1:22" s="52" customFormat="1" ht="21.95" customHeight="1" x14ac:dyDescent="0.25">
      <c r="A20" s="53">
        <v>80</v>
      </c>
      <c r="B20" s="44">
        <v>257.15098669999998</v>
      </c>
      <c r="C20" s="48">
        <v>32.759192030000001</v>
      </c>
      <c r="D20" s="48">
        <v>33.97114414</v>
      </c>
      <c r="E20" s="48" t="s">
        <v>45</v>
      </c>
      <c r="F20" s="43">
        <v>36.713425219999998</v>
      </c>
      <c r="G20" s="43">
        <v>42.269213030000003</v>
      </c>
      <c r="H20" s="43">
        <v>52.33850563</v>
      </c>
      <c r="I20" s="44">
        <v>494.89741350000003</v>
      </c>
      <c r="J20" s="54">
        <v>15.274547289999999</v>
      </c>
      <c r="K20" s="55">
        <v>2.1968158689999999</v>
      </c>
      <c r="L20" s="55">
        <v>42.792505400000003</v>
      </c>
      <c r="M20" s="56">
        <v>30.217321330000001</v>
      </c>
      <c r="N20" s="43">
        <v>10.757431199999999</v>
      </c>
      <c r="O20" s="43">
        <f t="shared" si="1"/>
        <v>0.50071732980000017</v>
      </c>
      <c r="P20" s="44">
        <v>1172.100743</v>
      </c>
      <c r="Q20" s="44">
        <f t="shared" si="2"/>
        <v>677.33449576999999</v>
      </c>
      <c r="R20" s="43">
        <v>14.65125929</v>
      </c>
      <c r="S20" s="43">
        <f t="shared" si="0"/>
        <v>37.658447764499996</v>
      </c>
      <c r="T20" s="61">
        <v>80</v>
      </c>
      <c r="V20" s="43"/>
    </row>
    <row r="21" spans="1:22" x14ac:dyDescent="0.25">
      <c r="A21" s="19">
        <v>85</v>
      </c>
      <c r="B21" s="15">
        <v>244.50663</v>
      </c>
      <c r="C21" s="45">
        <v>33.636186209999998</v>
      </c>
      <c r="D21" s="45">
        <v>34.844640609999999</v>
      </c>
      <c r="E21" s="45" t="s">
        <v>46</v>
      </c>
      <c r="F21" s="3">
        <v>36.943914100000001</v>
      </c>
      <c r="G21" s="3">
        <v>43.690338339999997</v>
      </c>
      <c r="H21" s="3">
        <v>55.067529110000002</v>
      </c>
      <c r="I21" s="15">
        <v>517.30062229999999</v>
      </c>
      <c r="J21" s="34">
        <v>12.644356719999999</v>
      </c>
      <c r="K21" s="22">
        <v>2.031292847</v>
      </c>
      <c r="L21" s="22">
        <v>45.226497860000002</v>
      </c>
      <c r="M21" s="23">
        <v>28.59501397</v>
      </c>
      <c r="N21" s="3">
        <v>10.199644559999999</v>
      </c>
      <c r="O21" s="43">
        <f t="shared" si="1"/>
        <v>0.45235634540000058</v>
      </c>
      <c r="P21" s="15">
        <v>1223.098966</v>
      </c>
      <c r="Q21" s="44">
        <f t="shared" si="2"/>
        <v>705.92950973999996</v>
      </c>
      <c r="R21" s="3">
        <v>14.389399600000001</v>
      </c>
      <c r="S21" s="43">
        <f t="shared" si="0"/>
        <v>37.844316083500004</v>
      </c>
      <c r="T21" s="60">
        <v>85</v>
      </c>
      <c r="V21" s="3"/>
    </row>
    <row r="22" spans="1:22" ht="15.75" thickBot="1" x14ac:dyDescent="0.3">
      <c r="A22" s="24">
        <v>90</v>
      </c>
      <c r="B22" s="27">
        <v>233.83464799999999</v>
      </c>
      <c r="C22" s="46">
        <v>34.430340270000002</v>
      </c>
      <c r="D22" s="46">
        <v>35.635627339999999</v>
      </c>
      <c r="E22" s="46" t="s">
        <v>47</v>
      </c>
      <c r="F22" s="26">
        <v>37.106846580000003</v>
      </c>
      <c r="G22" s="26">
        <v>44.96751604</v>
      </c>
      <c r="H22" s="26">
        <v>57.732243879999999</v>
      </c>
      <c r="I22" s="27">
        <v>538.59670819999997</v>
      </c>
      <c r="J22" s="35">
        <v>10.67198198</v>
      </c>
      <c r="K22" s="26">
        <v>1.891043883</v>
      </c>
      <c r="L22" s="26">
        <v>47.498874749999999</v>
      </c>
      <c r="M22" s="28">
        <v>27.172425459999999</v>
      </c>
      <c r="N22" s="26">
        <v>9.6937022610000003</v>
      </c>
      <c r="O22" s="57">
        <f t="shared" si="1"/>
        <v>0.41079527260000043</v>
      </c>
      <c r="P22" s="27">
        <v>1271.5674770000001</v>
      </c>
      <c r="Q22" s="58">
        <f t="shared" si="2"/>
        <v>733.10193519999996</v>
      </c>
      <c r="R22" s="26">
        <v>14.12852753</v>
      </c>
      <c r="S22" s="57">
        <f t="shared" si="0"/>
        <v>37.970902281499995</v>
      </c>
      <c r="T22" s="62">
        <v>90</v>
      </c>
      <c r="V22" s="3"/>
    </row>
    <row r="23" spans="1:22" ht="15.75" thickTop="1" x14ac:dyDescent="0.25"/>
    <row r="25" spans="1:22" s="1" customFormat="1" ht="18.75" x14ac:dyDescent="0.3">
      <c r="A25" s="1" t="s">
        <v>22</v>
      </c>
      <c r="C25" s="2"/>
      <c r="D25" s="2"/>
      <c r="E25" s="2"/>
      <c r="F25" s="2"/>
      <c r="G25" s="1" t="s">
        <v>16</v>
      </c>
      <c r="H25" s="2"/>
      <c r="I25" s="14"/>
      <c r="K25" s="2"/>
      <c r="L25" s="2"/>
      <c r="M25" s="14"/>
      <c r="N25" s="2"/>
      <c r="O25" s="2"/>
      <c r="P25" s="14"/>
      <c r="Q25" s="14"/>
      <c r="R25" s="36"/>
      <c r="T25" s="69"/>
    </row>
    <row r="26" spans="1:22" s="1" customFormat="1" ht="18.75" x14ac:dyDescent="0.3">
      <c r="C26" s="2"/>
      <c r="D26" s="2"/>
      <c r="E26" s="2"/>
      <c r="F26" s="2"/>
      <c r="G26" s="2"/>
      <c r="H26" s="2"/>
      <c r="I26" s="14"/>
      <c r="K26" s="2"/>
      <c r="L26" s="2"/>
      <c r="M26" s="14"/>
      <c r="N26" s="2"/>
      <c r="O26" s="2"/>
      <c r="P26" s="14"/>
      <c r="Q26" s="14"/>
      <c r="R26" s="2"/>
      <c r="T26" s="36" t="s">
        <v>32</v>
      </c>
    </row>
    <row r="27" spans="1:22" ht="15.75" thickBot="1" x14ac:dyDescent="0.3">
      <c r="T27" s="9" t="s">
        <v>125</v>
      </c>
    </row>
    <row r="28" spans="1:22" ht="15.75" thickTop="1" x14ac:dyDescent="0.25">
      <c r="A28" s="4"/>
      <c r="B28" s="70" t="s">
        <v>1</v>
      </c>
      <c r="C28" s="70"/>
      <c r="D28" s="70"/>
      <c r="E28" s="70"/>
      <c r="F28" s="70"/>
      <c r="G28" s="70"/>
      <c r="H28" s="70"/>
      <c r="I28" s="70"/>
      <c r="J28" s="71" t="s">
        <v>2</v>
      </c>
      <c r="K28" s="72"/>
      <c r="L28" s="72"/>
      <c r="M28" s="73"/>
      <c r="N28" s="71" t="s">
        <v>23</v>
      </c>
      <c r="O28" s="72"/>
      <c r="P28" s="72"/>
      <c r="Q28" s="72"/>
      <c r="R28" s="72"/>
      <c r="S28" s="72"/>
      <c r="T28" s="37"/>
    </row>
    <row r="29" spans="1:22" s="9" customFormat="1" ht="68.099999999999994" customHeight="1" x14ac:dyDescent="0.25">
      <c r="A29" s="5" t="s">
        <v>3</v>
      </c>
      <c r="B29" s="6" t="s">
        <v>4</v>
      </c>
      <c r="C29" s="38" t="s">
        <v>5</v>
      </c>
      <c r="D29" s="39" t="s">
        <v>6</v>
      </c>
      <c r="E29" s="39" t="s">
        <v>24</v>
      </c>
      <c r="F29" s="7" t="s">
        <v>7</v>
      </c>
      <c r="G29" s="29" t="s">
        <v>20</v>
      </c>
      <c r="H29" s="29" t="s">
        <v>8</v>
      </c>
      <c r="I29" s="17" t="s">
        <v>21</v>
      </c>
      <c r="J29" s="40" t="s">
        <v>4</v>
      </c>
      <c r="K29" s="7" t="s">
        <v>7</v>
      </c>
      <c r="L29" s="29" t="s">
        <v>20</v>
      </c>
      <c r="M29" s="17" t="s">
        <v>21</v>
      </c>
      <c r="N29" s="8" t="s">
        <v>25</v>
      </c>
      <c r="O29" s="8" t="s">
        <v>26</v>
      </c>
      <c r="P29" s="30" t="s">
        <v>27</v>
      </c>
      <c r="Q29" s="30" t="s">
        <v>28</v>
      </c>
      <c r="R29" s="8" t="s">
        <v>29</v>
      </c>
      <c r="S29" s="8" t="s">
        <v>30</v>
      </c>
      <c r="T29" s="6" t="s">
        <v>3</v>
      </c>
    </row>
    <row r="30" spans="1:22" s="9" customFormat="1" ht="19.5" customHeight="1" x14ac:dyDescent="0.25">
      <c r="A30" s="10" t="s">
        <v>9</v>
      </c>
      <c r="B30" s="11" t="s">
        <v>10</v>
      </c>
      <c r="C30" s="41" t="s">
        <v>11</v>
      </c>
      <c r="D30" s="41" t="s">
        <v>11</v>
      </c>
      <c r="E30" s="41" t="s">
        <v>11</v>
      </c>
      <c r="F30" s="12" t="s">
        <v>12</v>
      </c>
      <c r="G30" s="12" t="s">
        <v>13</v>
      </c>
      <c r="H30" s="12" t="s">
        <v>13</v>
      </c>
      <c r="I30" s="16" t="s">
        <v>14</v>
      </c>
      <c r="J30" s="42" t="s">
        <v>10</v>
      </c>
      <c r="K30" s="12" t="s">
        <v>12</v>
      </c>
      <c r="L30" s="12" t="s">
        <v>13</v>
      </c>
      <c r="M30" s="18" t="s">
        <v>14</v>
      </c>
      <c r="N30" s="12" t="s">
        <v>15</v>
      </c>
      <c r="O30" s="12" t="s">
        <v>31</v>
      </c>
      <c r="P30" s="16" t="s">
        <v>14</v>
      </c>
      <c r="Q30" s="16" t="s">
        <v>14</v>
      </c>
      <c r="R30" s="12" t="s">
        <v>15</v>
      </c>
      <c r="S30" s="12" t="s">
        <v>12</v>
      </c>
      <c r="T30" s="13" t="s">
        <v>9</v>
      </c>
    </row>
    <row r="31" spans="1:22" s="52" customFormat="1" ht="21.95" customHeight="1" x14ac:dyDescent="0.25">
      <c r="A31" s="52">
        <v>20</v>
      </c>
      <c r="B31" s="49">
        <v>3403.8454980000001</v>
      </c>
      <c r="C31" s="65">
        <v>10.08655443</v>
      </c>
      <c r="D31" s="65">
        <v>11.388931879999999</v>
      </c>
      <c r="E31" s="65" t="s">
        <v>68</v>
      </c>
      <c r="F31" s="50">
        <v>18.279891079999999</v>
      </c>
      <c r="G31" s="50">
        <v>8.5125192030000001</v>
      </c>
      <c r="H31" s="50">
        <v>13.133406750000001</v>
      </c>
      <c r="I31" s="51">
        <v>95.576549420000006</v>
      </c>
      <c r="J31" s="44">
        <v>2162.9236689999998</v>
      </c>
      <c r="K31" s="43">
        <v>12.278752130000001</v>
      </c>
      <c r="L31" s="43">
        <v>8.5018136000000002</v>
      </c>
      <c r="M31" s="51">
        <v>66.618064950000004</v>
      </c>
      <c r="N31" s="43">
        <v>21.343942970000001</v>
      </c>
      <c r="O31" s="43">
        <v>3.2</v>
      </c>
      <c r="P31" s="44">
        <v>162.19461440000001</v>
      </c>
      <c r="Q31" s="44">
        <v>67</v>
      </c>
      <c r="R31" s="43">
        <v>8.1097307179999998</v>
      </c>
      <c r="S31" s="52">
        <v>22.7</v>
      </c>
      <c r="T31" s="59">
        <v>20</v>
      </c>
      <c r="V31" s="43"/>
    </row>
    <row r="32" spans="1:22" x14ac:dyDescent="0.25">
      <c r="A32">
        <v>25</v>
      </c>
      <c r="B32" s="34">
        <v>2196.455179</v>
      </c>
      <c r="C32" s="64">
        <v>12.55794337</v>
      </c>
      <c r="D32" s="64">
        <v>13.85046417</v>
      </c>
      <c r="E32" s="64" t="s">
        <v>48</v>
      </c>
      <c r="F32" s="22">
        <v>21.780693889999998</v>
      </c>
      <c r="G32" s="22">
        <v>11.152138470000001</v>
      </c>
      <c r="H32" s="22">
        <v>16.516523599999999</v>
      </c>
      <c r="I32" s="23">
        <v>132.56448510000001</v>
      </c>
      <c r="J32" s="15">
        <v>1207.390318</v>
      </c>
      <c r="K32" s="3">
        <v>10.26731492</v>
      </c>
      <c r="L32" s="3">
        <v>10.405421</v>
      </c>
      <c r="M32" s="23">
        <v>65.027274550000001</v>
      </c>
      <c r="N32" s="3">
        <v>20.40304205</v>
      </c>
      <c r="O32" s="43">
        <f>+(F32-F31+K32)/5</f>
        <v>2.753623546</v>
      </c>
      <c r="P32" s="15">
        <v>264.20982459999999</v>
      </c>
      <c r="Q32" s="44">
        <f>+M32+Q31</f>
        <v>132.02727455000002</v>
      </c>
      <c r="R32" s="3">
        <v>10.56839298</v>
      </c>
      <c r="S32" s="43">
        <f t="shared" ref="S32:S51" si="3">+(F31+F32+K32)/2</f>
        <v>25.163949944999999</v>
      </c>
      <c r="T32" s="60">
        <v>25</v>
      </c>
      <c r="V32" s="43"/>
    </row>
    <row r="33" spans="1:22" x14ac:dyDescent="0.25">
      <c r="A33">
        <v>30</v>
      </c>
      <c r="B33" s="34">
        <v>1514.873863</v>
      </c>
      <c r="C33" s="64">
        <v>14.830114099999999</v>
      </c>
      <c r="D33" s="64">
        <v>16.1135728</v>
      </c>
      <c r="E33" s="64" t="s">
        <v>49</v>
      </c>
      <c r="F33" s="22">
        <v>24.48587603</v>
      </c>
      <c r="G33" s="22">
        <v>14.023878679999999</v>
      </c>
      <c r="H33" s="22">
        <v>19.78116554</v>
      </c>
      <c r="I33" s="23">
        <v>167.11943199999999</v>
      </c>
      <c r="J33" s="15">
        <v>681.58131639999999</v>
      </c>
      <c r="K33" s="3">
        <v>8.4310324530000003</v>
      </c>
      <c r="L33" s="3">
        <v>12.54979412</v>
      </c>
      <c r="M33" s="23">
        <v>60.43521037</v>
      </c>
      <c r="N33" s="3">
        <v>18.998031449999999</v>
      </c>
      <c r="O33" s="43">
        <f t="shared" ref="O33:O51" si="4">+(F33-F32+K33)/5</f>
        <v>2.2272429186000005</v>
      </c>
      <c r="P33" s="15">
        <v>359.19998190000001</v>
      </c>
      <c r="Q33" s="44">
        <f t="shared" ref="Q33:Q51" si="5">+M33+Q32</f>
        <v>192.46248492000001</v>
      </c>
      <c r="R33" s="3">
        <v>11.973332729999999</v>
      </c>
      <c r="S33" s="43">
        <f t="shared" si="3"/>
        <v>27.348801186499998</v>
      </c>
      <c r="T33" s="60">
        <v>30</v>
      </c>
      <c r="V33" s="43"/>
    </row>
    <row r="34" spans="1:22" x14ac:dyDescent="0.25">
      <c r="A34">
        <v>35</v>
      </c>
      <c r="B34" s="34">
        <v>1131.6555960000001</v>
      </c>
      <c r="C34" s="64">
        <v>16.91160464</v>
      </c>
      <c r="D34" s="64">
        <v>18.186761730000001</v>
      </c>
      <c r="E34" s="64" t="s">
        <v>50</v>
      </c>
      <c r="F34" s="22">
        <v>26.64200778</v>
      </c>
      <c r="G34" s="22">
        <v>16.82025582</v>
      </c>
      <c r="H34" s="22">
        <v>22.93571176</v>
      </c>
      <c r="I34" s="23">
        <v>199.60784889999999</v>
      </c>
      <c r="J34" s="15">
        <v>383.21826659999999</v>
      </c>
      <c r="K34" s="3">
        <v>6.9959033809999998</v>
      </c>
      <c r="L34" s="3">
        <v>15.245927829999999</v>
      </c>
      <c r="M34" s="23">
        <v>55.49775898</v>
      </c>
      <c r="N34" s="3">
        <v>17.597235179999998</v>
      </c>
      <c r="O34" s="43">
        <f t="shared" si="4"/>
        <v>1.8304070262000001</v>
      </c>
      <c r="P34" s="15">
        <v>447.18615779999999</v>
      </c>
      <c r="Q34" s="44">
        <f t="shared" si="5"/>
        <v>247.96024390000002</v>
      </c>
      <c r="R34" s="3">
        <v>12.776747370000001</v>
      </c>
      <c r="S34" s="43">
        <f t="shared" si="3"/>
        <v>29.061893595499999</v>
      </c>
      <c r="T34" s="60">
        <v>35</v>
      </c>
      <c r="V34" s="43"/>
    </row>
    <row r="35" spans="1:22" s="52" customFormat="1" ht="21.95" customHeight="1" x14ac:dyDescent="0.25">
      <c r="A35" s="52">
        <v>40</v>
      </c>
      <c r="B35" s="54">
        <v>849.68812270000001</v>
      </c>
      <c r="C35" s="66">
        <v>18.813585339999999</v>
      </c>
      <c r="D35" s="66">
        <v>20.081156750000002</v>
      </c>
      <c r="E35" s="66" t="s">
        <v>51</v>
      </c>
      <c r="F35" s="55">
        <v>28.396269629999999</v>
      </c>
      <c r="G35" s="55">
        <v>19.996744410000002</v>
      </c>
      <c r="H35" s="55">
        <v>25.987148510000001</v>
      </c>
      <c r="I35" s="56">
        <v>230.270892</v>
      </c>
      <c r="J35" s="44">
        <v>281.96747370000003</v>
      </c>
      <c r="K35" s="43">
        <v>5.8985233450000001</v>
      </c>
      <c r="L35" s="43">
        <v>16.320264909999999</v>
      </c>
      <c r="M35" s="56">
        <v>50.914003010000002</v>
      </c>
      <c r="N35" s="43">
        <v>16.315409219999999</v>
      </c>
      <c r="O35" s="43">
        <f t="shared" si="4"/>
        <v>1.5305570389999998</v>
      </c>
      <c r="P35" s="44">
        <v>528.76320390000001</v>
      </c>
      <c r="Q35" s="44">
        <f t="shared" si="5"/>
        <v>298.87424691000001</v>
      </c>
      <c r="R35" s="43">
        <v>13.219080099999999</v>
      </c>
      <c r="S35" s="43">
        <f t="shared" si="3"/>
        <v>30.4684003775</v>
      </c>
      <c r="T35" s="61">
        <v>40</v>
      </c>
      <c r="V35" s="43"/>
    </row>
    <row r="36" spans="1:22" x14ac:dyDescent="0.25">
      <c r="A36">
        <v>45</v>
      </c>
      <c r="B36" s="34">
        <v>680.13173429999995</v>
      </c>
      <c r="C36" s="64">
        <v>20.54828281</v>
      </c>
      <c r="D36" s="64">
        <v>21.808935720000001</v>
      </c>
      <c r="E36" s="64" t="s">
        <v>52</v>
      </c>
      <c r="F36" s="22">
        <v>29.843595990000001</v>
      </c>
      <c r="G36" s="22">
        <v>22.906838440000001</v>
      </c>
      <c r="H36" s="22">
        <v>28.941519320000001</v>
      </c>
      <c r="I36" s="23">
        <v>259.28565209999999</v>
      </c>
      <c r="J36" s="15">
        <v>169.5563885</v>
      </c>
      <c r="K36" s="3">
        <v>5.0539820410000003</v>
      </c>
      <c r="L36" s="3">
        <v>19.48116065</v>
      </c>
      <c r="M36" s="23">
        <v>46.845124990000002</v>
      </c>
      <c r="N36" s="3">
        <v>15.17197702</v>
      </c>
      <c r="O36" s="43">
        <f t="shared" si="4"/>
        <v>1.3002616802000004</v>
      </c>
      <c r="P36" s="15">
        <v>604.62308900000005</v>
      </c>
      <c r="Q36" s="44">
        <f t="shared" si="5"/>
        <v>345.7193719</v>
      </c>
      <c r="R36" s="3">
        <v>13.43606864</v>
      </c>
      <c r="S36" s="43">
        <f t="shared" si="3"/>
        <v>31.6469238305</v>
      </c>
      <c r="T36" s="60">
        <v>45</v>
      </c>
      <c r="V36" s="43"/>
    </row>
    <row r="37" spans="1:22" x14ac:dyDescent="0.25">
      <c r="A37">
        <v>50</v>
      </c>
      <c r="B37" s="34">
        <v>573.61154250000004</v>
      </c>
      <c r="C37" s="64">
        <v>22.128140899999998</v>
      </c>
      <c r="D37" s="64">
        <v>23.382492859999999</v>
      </c>
      <c r="E37" s="64" t="s">
        <v>53</v>
      </c>
      <c r="F37" s="22">
        <v>31.048807440000001</v>
      </c>
      <c r="G37" s="22">
        <v>25.456835210000001</v>
      </c>
      <c r="H37" s="22">
        <v>31.804174750000001</v>
      </c>
      <c r="I37" s="23">
        <v>286.79137589999999</v>
      </c>
      <c r="J37" s="15">
        <v>106.52019180000001</v>
      </c>
      <c r="K37" s="3">
        <v>4.395034807</v>
      </c>
      <c r="L37" s="3">
        <v>22.920297420000001</v>
      </c>
      <c r="M37" s="23">
        <v>43.288320489999997</v>
      </c>
      <c r="N37" s="3">
        <v>14.15880885</v>
      </c>
      <c r="O37" s="43">
        <f t="shared" si="4"/>
        <v>1.1200492514</v>
      </c>
      <c r="P37" s="15">
        <v>675.41713319999997</v>
      </c>
      <c r="Q37" s="44">
        <f t="shared" si="5"/>
        <v>389.00769238999999</v>
      </c>
      <c r="R37" s="3">
        <v>13.50834266</v>
      </c>
      <c r="S37" s="43">
        <f t="shared" si="3"/>
        <v>32.643719118500002</v>
      </c>
      <c r="T37" s="60">
        <v>50</v>
      </c>
      <c r="V37" s="43"/>
    </row>
    <row r="38" spans="1:22" x14ac:dyDescent="0.25">
      <c r="A38">
        <v>55</v>
      </c>
      <c r="B38" s="34">
        <v>502.5458668</v>
      </c>
      <c r="C38" s="64">
        <v>23.56535672</v>
      </c>
      <c r="D38" s="64">
        <v>24.813976629999999</v>
      </c>
      <c r="E38" s="64" t="s">
        <v>54</v>
      </c>
      <c r="F38" s="22">
        <v>32.058137850000001</v>
      </c>
      <c r="G38" s="22">
        <v>27.666724110000001</v>
      </c>
      <c r="H38" s="22">
        <v>34.579925950000003</v>
      </c>
      <c r="I38" s="23">
        <v>312.90268250000003</v>
      </c>
      <c r="J38" s="15">
        <v>71.065675690000006</v>
      </c>
      <c r="K38" s="3">
        <v>3.8730720889999999</v>
      </c>
      <c r="L38" s="3">
        <v>26.34225228</v>
      </c>
      <c r="M38" s="23">
        <v>40.192341740000003</v>
      </c>
      <c r="N38" s="3">
        <v>13.260729680000001</v>
      </c>
      <c r="O38" s="43">
        <f t="shared" si="4"/>
        <v>0.97648049980000007</v>
      </c>
      <c r="P38" s="15">
        <v>741.72078160000001</v>
      </c>
      <c r="Q38" s="44">
        <f t="shared" si="5"/>
        <v>429.20003413000001</v>
      </c>
      <c r="R38" s="3">
        <v>13.485832390000001</v>
      </c>
      <c r="S38" s="43">
        <f t="shared" si="3"/>
        <v>33.490008689500002</v>
      </c>
      <c r="T38" s="60">
        <v>55</v>
      </c>
      <c r="V38" s="43"/>
    </row>
    <row r="39" spans="1:22" s="52" customFormat="1" ht="21.95" customHeight="1" x14ac:dyDescent="0.25">
      <c r="A39" s="52">
        <v>60</v>
      </c>
      <c r="B39" s="54">
        <v>451.47630099999998</v>
      </c>
      <c r="C39" s="66">
        <v>24.87162305</v>
      </c>
      <c r="D39" s="66">
        <v>26.11503317</v>
      </c>
      <c r="E39" s="66" t="s">
        <v>55</v>
      </c>
      <c r="F39" s="55">
        <v>32.905724579999998</v>
      </c>
      <c r="G39" s="55">
        <v>29.629413370000002</v>
      </c>
      <c r="H39" s="55">
        <v>37.273146680000004</v>
      </c>
      <c r="I39" s="56">
        <v>337.71700040000002</v>
      </c>
      <c r="J39" s="44">
        <v>51.069565789999999</v>
      </c>
      <c r="K39" s="43">
        <v>3.4535477659999998</v>
      </c>
      <c r="L39" s="43">
        <v>29.343148410000001</v>
      </c>
      <c r="M39" s="56">
        <v>37.496143480000001</v>
      </c>
      <c r="N39" s="43">
        <v>12.46209228</v>
      </c>
      <c r="O39" s="43">
        <f t="shared" si="4"/>
        <v>0.86022689919999917</v>
      </c>
      <c r="P39" s="44">
        <v>804.03124300000002</v>
      </c>
      <c r="Q39" s="44">
        <f t="shared" si="5"/>
        <v>466.69617761000001</v>
      </c>
      <c r="R39" s="43">
        <v>13.400520719999999</v>
      </c>
      <c r="S39" s="43">
        <f t="shared" si="3"/>
        <v>34.208705098000003</v>
      </c>
      <c r="T39" s="61">
        <v>60</v>
      </c>
      <c r="V39" s="43"/>
    </row>
    <row r="40" spans="1:22" x14ac:dyDescent="0.25">
      <c r="A40">
        <v>65</v>
      </c>
      <c r="B40" s="34">
        <v>412.0499863</v>
      </c>
      <c r="C40" s="64">
        <v>26.05799055</v>
      </c>
      <c r="D40" s="64">
        <v>27.296669080000001</v>
      </c>
      <c r="E40" s="64" t="s">
        <v>56</v>
      </c>
      <c r="F40" s="22">
        <v>33.617491960000002</v>
      </c>
      <c r="G40" s="22">
        <v>31.445372580000001</v>
      </c>
      <c r="H40" s="22">
        <v>39.887845159999998</v>
      </c>
      <c r="I40" s="23">
        <v>361.31910090000002</v>
      </c>
      <c r="J40" s="15">
        <v>39.426314689999998</v>
      </c>
      <c r="K40" s="3">
        <v>3.1117894289999999</v>
      </c>
      <c r="L40" s="3">
        <v>31.70056976</v>
      </c>
      <c r="M40" s="23">
        <v>35.141860100000002</v>
      </c>
      <c r="N40" s="3">
        <v>11.748792119999999</v>
      </c>
      <c r="O40" s="43">
        <f t="shared" si="4"/>
        <v>0.76471136180000099</v>
      </c>
      <c r="P40" s="15">
        <v>862.77520360000005</v>
      </c>
      <c r="Q40" s="44">
        <f t="shared" si="5"/>
        <v>501.83803770999998</v>
      </c>
      <c r="R40" s="3">
        <v>13.273464669999999</v>
      </c>
      <c r="S40" s="43">
        <f t="shared" si="3"/>
        <v>34.817502984499995</v>
      </c>
      <c r="T40" s="60">
        <v>65</v>
      </c>
      <c r="V40" s="43"/>
    </row>
    <row r="41" spans="1:22" x14ac:dyDescent="0.25">
      <c r="A41">
        <v>70</v>
      </c>
      <c r="B41" s="34">
        <v>380.16335479999998</v>
      </c>
      <c r="C41" s="64">
        <v>27.134801920000001</v>
      </c>
      <c r="D41" s="64">
        <v>28.3691858</v>
      </c>
      <c r="E41" s="64" t="s">
        <v>57</v>
      </c>
      <c r="F41" s="22">
        <v>34.21359133</v>
      </c>
      <c r="G41" s="22">
        <v>33.165678810000003</v>
      </c>
      <c r="H41" s="22">
        <v>42.427717270000002</v>
      </c>
      <c r="I41" s="23">
        <v>383.78403839999999</v>
      </c>
      <c r="J41" s="15">
        <v>31.886631510000001</v>
      </c>
      <c r="K41" s="3">
        <v>2.829957265</v>
      </c>
      <c r="L41" s="3">
        <v>33.615585230000001</v>
      </c>
      <c r="M41" s="23">
        <v>33.078633570000001</v>
      </c>
      <c r="N41" s="3">
        <v>11.10871421</v>
      </c>
      <c r="O41" s="43">
        <f t="shared" si="4"/>
        <v>0.68521132699999954</v>
      </c>
      <c r="P41" s="15">
        <v>918.31877469999995</v>
      </c>
      <c r="Q41" s="44">
        <f t="shared" si="5"/>
        <v>534.91667127999995</v>
      </c>
      <c r="R41" s="3">
        <v>13.118839639999999</v>
      </c>
      <c r="S41" s="43">
        <f t="shared" si="3"/>
        <v>35.330520277500007</v>
      </c>
      <c r="T41" s="60">
        <v>70</v>
      </c>
      <c r="V41" s="43"/>
    </row>
    <row r="42" spans="1:22" x14ac:dyDescent="0.25">
      <c r="A42">
        <v>75</v>
      </c>
      <c r="B42" s="34">
        <v>353.95663530000002</v>
      </c>
      <c r="C42" s="64">
        <v>28.1116703</v>
      </c>
      <c r="D42" s="64">
        <v>29.342158139999999</v>
      </c>
      <c r="E42" s="64" t="s">
        <v>58</v>
      </c>
      <c r="F42" s="22">
        <v>34.709997399999999</v>
      </c>
      <c r="G42" s="22">
        <v>34.78007367</v>
      </c>
      <c r="H42" s="22">
        <v>44.896187380000001</v>
      </c>
      <c r="I42" s="23">
        <v>405.17915319999997</v>
      </c>
      <c r="J42" s="15">
        <v>26.206719490000001</v>
      </c>
      <c r="K42" s="3">
        <v>2.5949609859999998</v>
      </c>
      <c r="L42" s="3">
        <v>35.507013530000002</v>
      </c>
      <c r="M42" s="23">
        <v>31.263119589999999</v>
      </c>
      <c r="N42" s="3">
        <v>10.531646869999999</v>
      </c>
      <c r="O42" s="43">
        <f t="shared" si="4"/>
        <v>0.61827341119999979</v>
      </c>
      <c r="P42" s="15">
        <v>970.97700899999995</v>
      </c>
      <c r="Q42" s="44">
        <f t="shared" si="5"/>
        <v>566.17979086999992</v>
      </c>
      <c r="R42" s="3">
        <v>12.94636012</v>
      </c>
      <c r="S42" s="43">
        <f t="shared" si="3"/>
        <v>35.759274858000005</v>
      </c>
      <c r="T42" s="60">
        <v>75</v>
      </c>
      <c r="V42" s="43"/>
    </row>
    <row r="43" spans="1:22" s="52" customFormat="1" ht="21.95" customHeight="1" x14ac:dyDescent="0.25">
      <c r="A43" s="52">
        <v>80</v>
      </c>
      <c r="B43" s="54">
        <v>332.39542080000001</v>
      </c>
      <c r="C43" s="66">
        <v>28.997484960000001</v>
      </c>
      <c r="D43" s="66">
        <v>30.2244399</v>
      </c>
      <c r="E43" s="66" t="s">
        <v>59</v>
      </c>
      <c r="F43" s="55">
        <v>35.11958817</v>
      </c>
      <c r="G43" s="55">
        <v>36.254582569999997</v>
      </c>
      <c r="H43" s="55">
        <v>47.296440689999997</v>
      </c>
      <c r="I43" s="56">
        <v>425.56549159999997</v>
      </c>
      <c r="J43" s="44">
        <v>21.561214499999998</v>
      </c>
      <c r="K43" s="43">
        <v>2.39705017</v>
      </c>
      <c r="L43" s="43">
        <v>37.623310879999998</v>
      </c>
      <c r="M43" s="56">
        <v>29.65884741</v>
      </c>
      <c r="N43" s="43">
        <v>10.00903718</v>
      </c>
      <c r="O43" s="43">
        <f t="shared" si="4"/>
        <v>0.56132818800000028</v>
      </c>
      <c r="P43" s="44">
        <v>1021.022195</v>
      </c>
      <c r="Q43" s="44">
        <f t="shared" si="5"/>
        <v>595.83863827999994</v>
      </c>
      <c r="R43" s="43">
        <v>12.762777440000001</v>
      </c>
      <c r="S43" s="43">
        <f t="shared" si="3"/>
        <v>36.113317870000003</v>
      </c>
      <c r="T43" s="61">
        <v>80</v>
      </c>
      <c r="V43" s="43"/>
    </row>
    <row r="44" spans="1:22" x14ac:dyDescent="0.25">
      <c r="A44">
        <v>85</v>
      </c>
      <c r="B44" s="34">
        <v>314.5535941</v>
      </c>
      <c r="C44" s="64">
        <v>29.800433730000002</v>
      </c>
      <c r="D44" s="64">
        <v>31.024186270000001</v>
      </c>
      <c r="E44" s="64" t="s">
        <v>60</v>
      </c>
      <c r="F44" s="22">
        <v>35.452897049999997</v>
      </c>
      <c r="G44" s="22">
        <v>37.577704410000003</v>
      </c>
      <c r="H44" s="22">
        <v>49.631449490000001</v>
      </c>
      <c r="I44" s="23">
        <v>444.9988487</v>
      </c>
      <c r="J44" s="15">
        <v>17.84182672</v>
      </c>
      <c r="K44" s="3">
        <v>2.228856204</v>
      </c>
      <c r="L44" s="3">
        <v>39.881953799999998</v>
      </c>
      <c r="M44" s="23">
        <v>28.23526588</v>
      </c>
      <c r="N44" s="3">
        <v>9.5337245900000003</v>
      </c>
      <c r="O44" s="43">
        <f t="shared" si="4"/>
        <v>0.51243301679999942</v>
      </c>
      <c r="P44" s="15">
        <v>1068.690818</v>
      </c>
      <c r="Q44" s="44">
        <f t="shared" si="5"/>
        <v>624.07390415999998</v>
      </c>
      <c r="R44" s="3">
        <v>12.572833149999999</v>
      </c>
      <c r="S44" s="43">
        <f t="shared" si="3"/>
        <v>36.400670712</v>
      </c>
      <c r="T44" s="60">
        <v>85</v>
      </c>
      <c r="V44" s="43"/>
    </row>
    <row r="45" spans="1:22" x14ac:dyDescent="0.25">
      <c r="A45">
        <v>90</v>
      </c>
      <c r="B45" s="34">
        <v>299.49525740000001</v>
      </c>
      <c r="C45" s="64">
        <v>30.52803548</v>
      </c>
      <c r="D45" s="64">
        <v>31.748886120000002</v>
      </c>
      <c r="E45" s="64" t="s">
        <v>61</v>
      </c>
      <c r="F45" s="22">
        <v>35.718649540000001</v>
      </c>
      <c r="G45" s="22">
        <v>38.774617200000002</v>
      </c>
      <c r="H45" s="22">
        <v>51.903994949999998</v>
      </c>
      <c r="I45" s="23">
        <v>463.53055460000002</v>
      </c>
      <c r="J45" s="15">
        <v>15.05833674</v>
      </c>
      <c r="K45" s="3">
        <v>2.084734063</v>
      </c>
      <c r="L45" s="3">
        <v>41.984780610000001</v>
      </c>
      <c r="M45" s="23">
        <v>26.966788789999999</v>
      </c>
      <c r="N45" s="3">
        <v>9.0996989369999994</v>
      </c>
      <c r="O45" s="43">
        <f t="shared" si="4"/>
        <v>0.47009731060000082</v>
      </c>
      <c r="P45" s="15">
        <v>1114.1893130000001</v>
      </c>
      <c r="Q45" s="44">
        <f t="shared" si="5"/>
        <v>651.04069294999999</v>
      </c>
      <c r="R45" s="3">
        <v>12.37988125</v>
      </c>
      <c r="S45" s="43">
        <f t="shared" si="3"/>
        <v>36.628140326499995</v>
      </c>
      <c r="T45" s="60">
        <v>90</v>
      </c>
      <c r="V45" s="43"/>
    </row>
    <row r="46" spans="1:22" x14ac:dyDescent="0.25">
      <c r="A46">
        <v>95</v>
      </c>
      <c r="B46" s="34">
        <v>286.4711848</v>
      </c>
      <c r="C46" s="64">
        <v>31.18717809</v>
      </c>
      <c r="D46" s="64">
        <v>32.405399869999997</v>
      </c>
      <c r="E46" s="64" t="s">
        <v>62</v>
      </c>
      <c r="F46" s="22">
        <v>35.924154680000001</v>
      </c>
      <c r="G46" s="22">
        <v>39.881176570000001</v>
      </c>
      <c r="H46" s="22">
        <v>54.116685449999999</v>
      </c>
      <c r="I46" s="23">
        <v>481.20808419999997</v>
      </c>
      <c r="J46" s="15">
        <v>13.02407256</v>
      </c>
      <c r="K46" s="3">
        <v>1.96030401</v>
      </c>
      <c r="L46" s="3">
        <v>43.776735250000002</v>
      </c>
      <c r="M46" s="23">
        <v>25.8319461</v>
      </c>
      <c r="N46" s="3">
        <v>8.7018951429999998</v>
      </c>
      <c r="O46" s="43">
        <f t="shared" si="4"/>
        <v>0.43316182999999986</v>
      </c>
      <c r="P46" s="15">
        <v>1157.6987879999999</v>
      </c>
      <c r="Q46" s="44">
        <f t="shared" si="5"/>
        <v>676.87263904999998</v>
      </c>
      <c r="R46" s="3">
        <v>12.186303029999999</v>
      </c>
      <c r="S46" s="43">
        <f t="shared" si="3"/>
        <v>36.801554115000002</v>
      </c>
      <c r="T46" s="60">
        <v>95</v>
      </c>
      <c r="V46" s="43"/>
    </row>
    <row r="47" spans="1:22" s="52" customFormat="1" ht="21.95" customHeight="1" x14ac:dyDescent="0.25">
      <c r="A47" s="52">
        <v>100</v>
      </c>
      <c r="B47" s="54">
        <v>275.03460200000001</v>
      </c>
      <c r="C47" s="66">
        <v>31.784159160000002</v>
      </c>
      <c r="D47" s="66">
        <v>33</v>
      </c>
      <c r="E47" s="66" t="s">
        <v>63</v>
      </c>
      <c r="F47" s="55">
        <v>36.075595989999997</v>
      </c>
      <c r="G47" s="55">
        <v>40.915392570000002</v>
      </c>
      <c r="H47" s="55">
        <v>56.271972339999998</v>
      </c>
      <c r="I47" s="56">
        <v>498.07553919999998</v>
      </c>
      <c r="J47" s="44">
        <v>11.43658284</v>
      </c>
      <c r="K47" s="43">
        <v>1.8521279740000001</v>
      </c>
      <c r="L47" s="43">
        <v>45.409049869999997</v>
      </c>
      <c r="M47" s="56">
        <v>24.812666</v>
      </c>
      <c r="N47" s="43">
        <v>8.3360241990000006</v>
      </c>
      <c r="O47" s="43">
        <f t="shared" si="4"/>
        <v>0.40071385679999916</v>
      </c>
      <c r="P47" s="44">
        <v>1199.378909</v>
      </c>
      <c r="Q47" s="44">
        <f t="shared" si="5"/>
        <v>701.68530505000001</v>
      </c>
      <c r="R47" s="43">
        <v>11.99378909</v>
      </c>
      <c r="S47" s="43">
        <f t="shared" si="3"/>
        <v>36.925939321999998</v>
      </c>
      <c r="T47" s="61">
        <v>100</v>
      </c>
      <c r="V47" s="43"/>
    </row>
    <row r="48" spans="1:22" x14ac:dyDescent="0.25">
      <c r="A48">
        <v>105</v>
      </c>
      <c r="B48" s="34">
        <v>264.92516069999999</v>
      </c>
      <c r="C48" s="64">
        <v>32.3247274</v>
      </c>
      <c r="D48" s="64">
        <v>33.538412289999997</v>
      </c>
      <c r="E48" s="64" t="s">
        <v>64</v>
      </c>
      <c r="F48" s="22">
        <v>36.178251289999999</v>
      </c>
      <c r="G48" s="22">
        <v>41.880515279999997</v>
      </c>
      <c r="H48" s="22">
        <v>58.372163479999998</v>
      </c>
      <c r="I48" s="23">
        <v>514.17403679999995</v>
      </c>
      <c r="J48" s="15">
        <v>10.109441260000001</v>
      </c>
      <c r="K48" s="3">
        <v>1.757477797</v>
      </c>
      <c r="L48" s="3">
        <v>47.047484330000003</v>
      </c>
      <c r="M48" s="23">
        <v>23.893681409999999</v>
      </c>
      <c r="N48" s="3">
        <v>7.9984358020000004</v>
      </c>
      <c r="O48" s="43">
        <f t="shared" si="4"/>
        <v>0.37202661940000042</v>
      </c>
      <c r="P48" s="15">
        <v>1239.3710880000001</v>
      </c>
      <c r="Q48" s="44">
        <f t="shared" si="5"/>
        <v>725.57898646000001</v>
      </c>
      <c r="R48" s="3">
        <v>11.803534170000001</v>
      </c>
      <c r="S48" s="43">
        <f t="shared" si="3"/>
        <v>37.005662538500005</v>
      </c>
      <c r="T48" s="60">
        <v>105</v>
      </c>
      <c r="V48" s="43"/>
    </row>
    <row r="49" spans="1:22" x14ac:dyDescent="0.25">
      <c r="A49">
        <v>110</v>
      </c>
      <c r="B49" s="34">
        <v>255.88916119999999</v>
      </c>
      <c r="C49" s="64">
        <v>32.814123590000001</v>
      </c>
      <c r="D49" s="64">
        <v>34.025856619999999</v>
      </c>
      <c r="E49" s="64" t="s">
        <v>65</v>
      </c>
      <c r="F49" s="22">
        <v>36.236661390000002</v>
      </c>
      <c r="G49" s="22">
        <v>42.78864179</v>
      </c>
      <c r="H49" s="22">
        <v>60.419435139999997</v>
      </c>
      <c r="I49" s="23">
        <v>529.54202869999995</v>
      </c>
      <c r="J49" s="15">
        <v>9.0359994849999996</v>
      </c>
      <c r="K49" s="3">
        <v>1.6741670209999999</v>
      </c>
      <c r="L49" s="3">
        <v>48.569804099999999</v>
      </c>
      <c r="M49" s="23">
        <v>23.062044480000001</v>
      </c>
      <c r="N49" s="3">
        <v>7.6860072769999999</v>
      </c>
      <c r="O49" s="43">
        <f t="shared" si="4"/>
        <v>0.34651542420000064</v>
      </c>
      <c r="P49" s="15">
        <v>1277.801125</v>
      </c>
      <c r="Q49" s="44">
        <f t="shared" si="5"/>
        <v>748.64103094000006</v>
      </c>
      <c r="R49" s="3">
        <v>11.616373859999999</v>
      </c>
      <c r="S49" s="43">
        <f t="shared" si="3"/>
        <v>37.044539850500001</v>
      </c>
      <c r="T49" s="60">
        <v>110</v>
      </c>
      <c r="V49" s="43"/>
    </row>
    <row r="50" spans="1:22" x14ac:dyDescent="0.25">
      <c r="A50">
        <v>115</v>
      </c>
      <c r="B50" s="34">
        <v>247.64576600000001</v>
      </c>
      <c r="C50" s="64">
        <v>33.257120159999999</v>
      </c>
      <c r="D50" s="64">
        <v>34.467086379999998</v>
      </c>
      <c r="E50" s="64" t="s">
        <v>66</v>
      </c>
      <c r="F50" s="22">
        <v>36.254761250000001</v>
      </c>
      <c r="G50" s="22">
        <v>43.668060250000003</v>
      </c>
      <c r="H50" s="22">
        <v>62.415842509999997</v>
      </c>
      <c r="I50" s="23">
        <v>544.21556669999995</v>
      </c>
      <c r="J50" s="15">
        <v>8.2433952379999997</v>
      </c>
      <c r="K50" s="3">
        <v>1.600427214</v>
      </c>
      <c r="L50" s="3">
        <v>49.718722550000003</v>
      </c>
      <c r="M50" s="23">
        <v>22.306731060000001</v>
      </c>
      <c r="N50" s="3">
        <v>7.3960537989999997</v>
      </c>
      <c r="O50" s="43">
        <f t="shared" si="4"/>
        <v>0.32370541479999992</v>
      </c>
      <c r="P50" s="15">
        <v>1314.7813940000001</v>
      </c>
      <c r="Q50" s="44">
        <f t="shared" si="5"/>
        <v>770.94776200000001</v>
      </c>
      <c r="R50" s="3">
        <v>11.432881679999999</v>
      </c>
      <c r="S50" s="43">
        <f t="shared" si="3"/>
        <v>37.045924927000002</v>
      </c>
      <c r="T50" s="60">
        <v>115</v>
      </c>
      <c r="V50" s="43"/>
    </row>
    <row r="51" spans="1:22" ht="15.75" thickBot="1" x14ac:dyDescent="0.3">
      <c r="A51" s="24">
        <v>120</v>
      </c>
      <c r="B51" s="27">
        <v>239.9913214</v>
      </c>
      <c r="C51" s="46">
        <v>33.658059039999998</v>
      </c>
      <c r="D51" s="46">
        <v>34.866426199999999</v>
      </c>
      <c r="E51" s="46" t="s">
        <v>67</v>
      </c>
      <c r="F51" s="26">
        <v>36.235983130000001</v>
      </c>
      <c r="G51" s="26">
        <v>44.542899929999997</v>
      </c>
      <c r="H51" s="26">
        <v>64.363328899999999</v>
      </c>
      <c r="I51" s="27">
        <v>558.22852650000004</v>
      </c>
      <c r="J51" s="35">
        <v>7.6544445449999996</v>
      </c>
      <c r="K51" s="26">
        <v>1.534815933</v>
      </c>
      <c r="L51" s="26">
        <v>50.527332190000003</v>
      </c>
      <c r="M51" s="28">
        <v>21.618318519999999</v>
      </c>
      <c r="N51" s="26">
        <v>7.126255671</v>
      </c>
      <c r="O51" s="57">
        <f t="shared" si="4"/>
        <v>0.30320756259999992</v>
      </c>
      <c r="P51" s="27">
        <v>1350.4126719999999</v>
      </c>
      <c r="Q51" s="58">
        <f t="shared" si="5"/>
        <v>792.56608052000001</v>
      </c>
      <c r="R51" s="26">
        <v>11.25343893</v>
      </c>
      <c r="S51" s="57">
        <f t="shared" si="3"/>
        <v>37.0127801565</v>
      </c>
      <c r="T51" s="62">
        <v>120</v>
      </c>
      <c r="V51" s="43"/>
    </row>
    <row r="52" spans="1:22" ht="15.75" thickTop="1" x14ac:dyDescent="0.25">
      <c r="A52" s="31"/>
      <c r="B52" s="32"/>
      <c r="C52" s="22"/>
      <c r="D52" s="22"/>
      <c r="E52" s="22"/>
      <c r="F52" s="22"/>
      <c r="G52" s="22"/>
      <c r="H52" s="22"/>
      <c r="I52" s="32"/>
      <c r="J52" s="32"/>
      <c r="K52" s="22"/>
      <c r="L52" s="22"/>
      <c r="M52" s="32"/>
      <c r="N52" s="22"/>
      <c r="O52" s="22"/>
      <c r="P52" s="32"/>
      <c r="Q52" s="32"/>
      <c r="R52" s="22"/>
    </row>
    <row r="53" spans="1:22" x14ac:dyDescent="0.25">
      <c r="A53" s="31"/>
      <c r="B53" s="32"/>
      <c r="C53" s="22"/>
      <c r="D53" s="22"/>
      <c r="E53" s="22"/>
      <c r="F53" s="22"/>
      <c r="G53" s="22"/>
      <c r="H53" s="22"/>
      <c r="I53" s="32"/>
      <c r="J53" s="32"/>
      <c r="K53" s="22"/>
      <c r="L53" s="22"/>
      <c r="M53" s="32"/>
      <c r="N53" s="22"/>
      <c r="O53" s="22"/>
      <c r="P53" s="32"/>
      <c r="Q53" s="32"/>
      <c r="R53" s="22"/>
    </row>
    <row r="54" spans="1:22" s="1" customFormat="1" ht="18.75" x14ac:dyDescent="0.3">
      <c r="A54" s="1" t="s">
        <v>22</v>
      </c>
      <c r="C54" s="2"/>
      <c r="D54" s="2"/>
      <c r="E54" s="2"/>
      <c r="F54" s="2"/>
      <c r="G54" s="1" t="s">
        <v>17</v>
      </c>
      <c r="H54" s="2"/>
      <c r="I54" s="14"/>
      <c r="K54" s="2"/>
      <c r="L54" s="2"/>
      <c r="M54" s="14"/>
      <c r="N54" s="2"/>
      <c r="O54" s="2"/>
      <c r="P54" s="14"/>
      <c r="Q54" s="14"/>
      <c r="R54" s="36"/>
      <c r="T54" s="69"/>
    </row>
    <row r="55" spans="1:22" s="1" customFormat="1" ht="18.75" x14ac:dyDescent="0.3">
      <c r="C55" s="2"/>
      <c r="D55" s="2"/>
      <c r="E55" s="2"/>
      <c r="F55" s="2"/>
      <c r="G55" s="2"/>
      <c r="H55" s="2"/>
      <c r="I55" s="14"/>
      <c r="K55" s="2"/>
      <c r="L55" s="2"/>
      <c r="M55" s="14"/>
      <c r="N55" s="2"/>
      <c r="O55" s="2"/>
      <c r="P55" s="14"/>
      <c r="Q55" s="14"/>
      <c r="R55" s="2"/>
      <c r="T55" s="36" t="s">
        <v>32</v>
      </c>
    </row>
    <row r="56" spans="1:22" ht="15.75" thickBot="1" x14ac:dyDescent="0.3">
      <c r="T56" s="9" t="s">
        <v>125</v>
      </c>
    </row>
    <row r="57" spans="1:22" ht="15.75" thickTop="1" x14ac:dyDescent="0.25">
      <c r="A57" s="4"/>
      <c r="B57" s="70" t="s">
        <v>1</v>
      </c>
      <c r="C57" s="70"/>
      <c r="D57" s="70"/>
      <c r="E57" s="70"/>
      <c r="F57" s="70"/>
      <c r="G57" s="70"/>
      <c r="H57" s="70"/>
      <c r="I57" s="70"/>
      <c r="J57" s="71" t="s">
        <v>2</v>
      </c>
      <c r="K57" s="72"/>
      <c r="L57" s="72"/>
      <c r="M57" s="73"/>
      <c r="N57" s="71" t="s">
        <v>23</v>
      </c>
      <c r="O57" s="72"/>
      <c r="P57" s="72"/>
      <c r="Q57" s="72"/>
      <c r="R57" s="72"/>
      <c r="S57" s="72"/>
      <c r="T57" s="37"/>
    </row>
    <row r="58" spans="1:22" s="9" customFormat="1" ht="68.099999999999994" customHeight="1" x14ac:dyDescent="0.25">
      <c r="A58" s="5" t="s">
        <v>3</v>
      </c>
      <c r="B58" s="6" t="s">
        <v>4</v>
      </c>
      <c r="C58" s="38" t="s">
        <v>5</v>
      </c>
      <c r="D58" s="39" t="s">
        <v>6</v>
      </c>
      <c r="E58" s="39" t="s">
        <v>24</v>
      </c>
      <c r="F58" s="7" t="s">
        <v>7</v>
      </c>
      <c r="G58" s="29" t="s">
        <v>20</v>
      </c>
      <c r="H58" s="29" t="s">
        <v>8</v>
      </c>
      <c r="I58" s="17" t="s">
        <v>21</v>
      </c>
      <c r="J58" s="40" t="s">
        <v>4</v>
      </c>
      <c r="K58" s="7" t="s">
        <v>7</v>
      </c>
      <c r="L58" s="29" t="s">
        <v>20</v>
      </c>
      <c r="M58" s="17" t="s">
        <v>21</v>
      </c>
      <c r="N58" s="8" t="s">
        <v>25</v>
      </c>
      <c r="O58" s="8" t="s">
        <v>26</v>
      </c>
      <c r="P58" s="30" t="s">
        <v>27</v>
      </c>
      <c r="Q58" s="30" t="s">
        <v>28</v>
      </c>
      <c r="R58" s="8" t="s">
        <v>29</v>
      </c>
      <c r="S58" s="8" t="s">
        <v>30</v>
      </c>
      <c r="T58" s="6" t="s">
        <v>3</v>
      </c>
    </row>
    <row r="59" spans="1:22" s="9" customFormat="1" ht="19.5" customHeight="1" x14ac:dyDescent="0.25">
      <c r="A59" s="10" t="s">
        <v>9</v>
      </c>
      <c r="B59" s="11" t="s">
        <v>10</v>
      </c>
      <c r="C59" s="41" t="s">
        <v>11</v>
      </c>
      <c r="D59" s="41" t="s">
        <v>11</v>
      </c>
      <c r="E59" s="41" t="s">
        <v>11</v>
      </c>
      <c r="F59" s="12" t="s">
        <v>12</v>
      </c>
      <c r="G59" s="12" t="s">
        <v>13</v>
      </c>
      <c r="H59" s="12" t="s">
        <v>13</v>
      </c>
      <c r="I59" s="16" t="s">
        <v>14</v>
      </c>
      <c r="J59" s="42" t="s">
        <v>10</v>
      </c>
      <c r="K59" s="12" t="s">
        <v>12</v>
      </c>
      <c r="L59" s="12" t="s">
        <v>13</v>
      </c>
      <c r="M59" s="18" t="s">
        <v>14</v>
      </c>
      <c r="N59" s="12" t="s">
        <v>15</v>
      </c>
      <c r="O59" s="12" t="s">
        <v>31</v>
      </c>
      <c r="P59" s="16" t="s">
        <v>14</v>
      </c>
      <c r="Q59" s="16" t="s">
        <v>14</v>
      </c>
      <c r="R59" s="12" t="s">
        <v>15</v>
      </c>
      <c r="S59" s="12" t="s">
        <v>12</v>
      </c>
      <c r="T59" s="13" t="s">
        <v>9</v>
      </c>
    </row>
    <row r="60" spans="1:22" x14ac:dyDescent="0.25">
      <c r="A60">
        <v>25</v>
      </c>
      <c r="B60" s="33">
        <v>3141.3265310000002</v>
      </c>
      <c r="C60" s="63">
        <v>10.502456840000001</v>
      </c>
      <c r="D60" s="63">
        <v>11.803175550000001</v>
      </c>
      <c r="E60" s="63" t="s">
        <v>69</v>
      </c>
      <c r="F60" s="20">
        <v>18.636809769999999</v>
      </c>
      <c r="G60" s="20">
        <v>8.9321282709999998</v>
      </c>
      <c r="H60" s="20">
        <v>15.32146245</v>
      </c>
      <c r="I60" s="21">
        <v>106.6523658</v>
      </c>
      <c r="J60" s="15">
        <v>1543.1413250000001</v>
      </c>
      <c r="K60" s="3">
        <v>8.7577880609999994</v>
      </c>
      <c r="L60" s="3">
        <v>8.5005969320000005</v>
      </c>
      <c r="M60" s="21">
        <v>48.853318170000001</v>
      </c>
      <c r="N60" s="3">
        <v>16.364113540000002</v>
      </c>
      <c r="O60" s="3">
        <v>2.2999999999999998</v>
      </c>
      <c r="P60" s="15">
        <v>155.505684</v>
      </c>
      <c r="Q60" s="15">
        <v>49</v>
      </c>
      <c r="R60" s="3">
        <v>6.2202273579999998</v>
      </c>
      <c r="S60" s="68">
        <v>21.6</v>
      </c>
      <c r="T60" s="67">
        <v>25</v>
      </c>
      <c r="V60" s="43"/>
    </row>
    <row r="61" spans="1:22" x14ac:dyDescent="0.25">
      <c r="A61">
        <v>30</v>
      </c>
      <c r="B61" s="34">
        <v>2194.8118650000001</v>
      </c>
      <c r="C61" s="64">
        <v>12.512841910000001</v>
      </c>
      <c r="D61" s="64">
        <v>13.80554259</v>
      </c>
      <c r="E61" s="64" t="s">
        <v>70</v>
      </c>
      <c r="F61" s="22">
        <v>21.444811919999999</v>
      </c>
      <c r="G61" s="22">
        <v>11.20126967</v>
      </c>
      <c r="H61" s="22">
        <v>18.255728040000001</v>
      </c>
      <c r="I61" s="23">
        <v>136.82676509999999</v>
      </c>
      <c r="J61" s="15">
        <v>946.51466549999998</v>
      </c>
      <c r="K61" s="3">
        <v>7.6857571179999997</v>
      </c>
      <c r="L61" s="3">
        <v>10.16798071</v>
      </c>
      <c r="M61" s="23">
        <v>48.549820619999998</v>
      </c>
      <c r="N61" s="3">
        <v>15.744843980000001</v>
      </c>
      <c r="O61" s="43">
        <f>+(F61-F60+K61)/5</f>
        <v>2.0987518536000001</v>
      </c>
      <c r="P61" s="15">
        <v>234.22990390000001</v>
      </c>
      <c r="Q61" s="44">
        <f>+M61+Q60</f>
        <v>97.549820619999991</v>
      </c>
      <c r="R61" s="3">
        <v>7.8076634629999999</v>
      </c>
      <c r="S61" s="43">
        <f t="shared" ref="S61:S79" si="6">+(F60+F61+K61)/2</f>
        <v>23.883689403999998</v>
      </c>
      <c r="T61" s="60">
        <v>30</v>
      </c>
      <c r="V61" s="43"/>
    </row>
    <row r="62" spans="1:22" x14ac:dyDescent="0.25">
      <c r="A62">
        <v>35</v>
      </c>
      <c r="B62" s="34">
        <v>1608.520616</v>
      </c>
      <c r="C62" s="64">
        <v>14.36337149</v>
      </c>
      <c r="D62" s="64">
        <v>15.648691700000001</v>
      </c>
      <c r="E62" s="64" t="s">
        <v>71</v>
      </c>
      <c r="F62" s="22">
        <v>23.703763670000001</v>
      </c>
      <c r="G62" s="22">
        <v>13.602463719999999</v>
      </c>
      <c r="H62" s="22">
        <v>21.062640829999999</v>
      </c>
      <c r="I62" s="23">
        <v>164.85415409999999</v>
      </c>
      <c r="J62" s="15">
        <v>586.29124879999995</v>
      </c>
      <c r="K62" s="3">
        <v>6.6377560180000001</v>
      </c>
      <c r="L62" s="3">
        <v>12.006294609999999</v>
      </c>
      <c r="M62" s="23">
        <v>46.442467950000001</v>
      </c>
      <c r="N62" s="3">
        <v>14.893971390000001</v>
      </c>
      <c r="O62" s="43">
        <f t="shared" ref="O62:O79" si="7">+(F62-F61+K62)/5</f>
        <v>1.7793415536000006</v>
      </c>
      <c r="P62" s="15">
        <v>308.69976079999998</v>
      </c>
      <c r="Q62" s="44">
        <f t="shared" ref="Q62:Q79" si="8">+M62+Q61</f>
        <v>143.99228857</v>
      </c>
      <c r="R62" s="3">
        <v>8.8199931659999997</v>
      </c>
      <c r="S62" s="43">
        <f t="shared" si="6"/>
        <v>25.893165803999999</v>
      </c>
      <c r="T62" s="60">
        <v>35</v>
      </c>
      <c r="V62" s="43"/>
    </row>
    <row r="63" spans="1:22" s="52" customFormat="1" ht="21.95" customHeight="1" x14ac:dyDescent="0.25">
      <c r="A63" s="52">
        <v>40</v>
      </c>
      <c r="B63" s="54">
        <v>1244.7592090000001</v>
      </c>
      <c r="C63" s="66">
        <v>16.060886839999998</v>
      </c>
      <c r="D63" s="66">
        <v>17.339436840000001</v>
      </c>
      <c r="E63" s="66" t="s">
        <v>72</v>
      </c>
      <c r="F63" s="55">
        <v>25.56084551</v>
      </c>
      <c r="G63" s="55">
        <v>15.963729150000001</v>
      </c>
      <c r="H63" s="55">
        <v>23.75455402</v>
      </c>
      <c r="I63" s="56">
        <v>191.1044345</v>
      </c>
      <c r="J63" s="44">
        <v>363.7614074</v>
      </c>
      <c r="K63" s="43">
        <v>5.7567368849999996</v>
      </c>
      <c r="L63" s="43">
        <v>14.19498503</v>
      </c>
      <c r="M63" s="56">
        <v>43.868368320000002</v>
      </c>
      <c r="N63" s="43">
        <v>14.023729749999999</v>
      </c>
      <c r="O63" s="43">
        <f t="shared" si="7"/>
        <v>1.5227637449999998</v>
      </c>
      <c r="P63" s="44">
        <v>378.8184096</v>
      </c>
      <c r="Q63" s="44">
        <f t="shared" si="8"/>
        <v>187.86065689</v>
      </c>
      <c r="R63" s="43">
        <v>9.4704602389999994</v>
      </c>
      <c r="S63" s="43">
        <f t="shared" si="6"/>
        <v>27.510673032500002</v>
      </c>
      <c r="T63" s="61">
        <v>40</v>
      </c>
      <c r="V63" s="43"/>
    </row>
    <row r="64" spans="1:22" x14ac:dyDescent="0.25">
      <c r="A64">
        <v>45</v>
      </c>
      <c r="B64" s="34">
        <v>1017.528742</v>
      </c>
      <c r="C64" s="64">
        <v>17.61407402</v>
      </c>
      <c r="D64" s="64">
        <v>18.886429440000001</v>
      </c>
      <c r="E64" s="64" t="s">
        <v>73</v>
      </c>
      <c r="F64" s="22">
        <v>27.110991869999999</v>
      </c>
      <c r="G64" s="22">
        <v>18.126558190000001</v>
      </c>
      <c r="H64" s="22">
        <v>26.341359879999999</v>
      </c>
      <c r="I64" s="23">
        <v>215.8222384</v>
      </c>
      <c r="J64" s="15">
        <v>227.23046690000001</v>
      </c>
      <c r="K64" s="3">
        <v>5.0406701470000002</v>
      </c>
      <c r="L64" s="3">
        <v>16.806060330000001</v>
      </c>
      <c r="M64" s="23">
        <v>41.2879796</v>
      </c>
      <c r="N64" s="3">
        <v>13.2011567</v>
      </c>
      <c r="O64" s="43">
        <f t="shared" si="7"/>
        <v>1.3181633013999998</v>
      </c>
      <c r="P64" s="15">
        <v>444.82419299999998</v>
      </c>
      <c r="Q64" s="44">
        <f t="shared" si="8"/>
        <v>229.14863649</v>
      </c>
      <c r="R64" s="3">
        <v>9.8849820679999993</v>
      </c>
      <c r="S64" s="43">
        <f t="shared" si="6"/>
        <v>28.8562537635</v>
      </c>
      <c r="T64" s="60">
        <v>45</v>
      </c>
      <c r="V64" s="43"/>
    </row>
    <row r="65" spans="1:22" x14ac:dyDescent="0.25">
      <c r="A65">
        <v>50</v>
      </c>
      <c r="B65" s="34">
        <v>829.33514309999998</v>
      </c>
      <c r="C65" s="64">
        <v>19.032431679999998</v>
      </c>
      <c r="D65" s="64">
        <v>20.299130259999998</v>
      </c>
      <c r="E65" s="64" t="s">
        <v>74</v>
      </c>
      <c r="F65" s="22">
        <v>28.419023320000001</v>
      </c>
      <c r="G65" s="22">
        <v>20.51915906</v>
      </c>
      <c r="H65" s="22">
        <v>28.831270440000001</v>
      </c>
      <c r="I65" s="23">
        <v>239.18423540000001</v>
      </c>
      <c r="J65" s="15">
        <v>188.19359890000001</v>
      </c>
      <c r="K65" s="3">
        <v>4.4609594330000002</v>
      </c>
      <c r="L65" s="3">
        <v>17.372678090000001</v>
      </c>
      <c r="M65" s="23">
        <v>38.86411571</v>
      </c>
      <c r="N65" s="3">
        <v>12.44522255</v>
      </c>
      <c r="O65" s="43">
        <f t="shared" si="7"/>
        <v>1.1537981766000003</v>
      </c>
      <c r="P65" s="15">
        <v>507.05030579999999</v>
      </c>
      <c r="Q65" s="44">
        <f t="shared" si="8"/>
        <v>268.01275220000002</v>
      </c>
      <c r="R65" s="3">
        <v>10.14100612</v>
      </c>
      <c r="S65" s="43">
        <f t="shared" si="6"/>
        <v>29.9954873115</v>
      </c>
      <c r="T65" s="60">
        <v>50</v>
      </c>
      <c r="V65" s="43"/>
    </row>
    <row r="66" spans="1:22" x14ac:dyDescent="0.25">
      <c r="A66">
        <v>55</v>
      </c>
      <c r="B66" s="34">
        <v>703.01583289999996</v>
      </c>
      <c r="C66" s="64">
        <v>20.325675409999999</v>
      </c>
      <c r="D66" s="64">
        <v>21.58721615</v>
      </c>
      <c r="E66" s="64" t="s">
        <v>75</v>
      </c>
      <c r="F66" s="22">
        <v>29.531173729999999</v>
      </c>
      <c r="G66" s="22">
        <v>22.695805790000001</v>
      </c>
      <c r="H66" s="22">
        <v>31.23127882</v>
      </c>
      <c r="I66" s="23">
        <v>261.32583299999999</v>
      </c>
      <c r="J66" s="15">
        <v>126.3193102</v>
      </c>
      <c r="K66" s="3">
        <v>3.9889283039999999</v>
      </c>
      <c r="L66" s="3">
        <v>20.051566260000001</v>
      </c>
      <c r="M66" s="23">
        <v>36.646966650000003</v>
      </c>
      <c r="N66" s="3">
        <v>11.757712850000001</v>
      </c>
      <c r="O66" s="43">
        <f t="shared" si="7"/>
        <v>1.0202157427999996</v>
      </c>
      <c r="P66" s="15">
        <v>565.83887000000004</v>
      </c>
      <c r="Q66" s="44">
        <f t="shared" si="8"/>
        <v>304.65971885000005</v>
      </c>
      <c r="R66" s="3">
        <v>10.287979460000001</v>
      </c>
      <c r="S66" s="43">
        <f t="shared" si="6"/>
        <v>30.969562676999999</v>
      </c>
      <c r="T66" s="60">
        <v>55</v>
      </c>
      <c r="V66" s="43"/>
    </row>
    <row r="67" spans="1:22" s="52" customFormat="1" ht="21.95" customHeight="1" x14ac:dyDescent="0.25">
      <c r="A67" s="52">
        <v>60</v>
      </c>
      <c r="B67" s="54">
        <v>614.75491820000002</v>
      </c>
      <c r="C67" s="66">
        <v>21.503386190000001</v>
      </c>
      <c r="D67" s="66">
        <v>22.760229859999999</v>
      </c>
      <c r="E67" s="66" t="s">
        <v>76</v>
      </c>
      <c r="F67" s="55">
        <v>30.48158046</v>
      </c>
      <c r="G67" s="55">
        <v>24.658700119999999</v>
      </c>
      <c r="H67" s="55">
        <v>33.547453040000001</v>
      </c>
      <c r="I67" s="56">
        <v>282.35533779999997</v>
      </c>
      <c r="J67" s="44">
        <v>88.260914659999997</v>
      </c>
      <c r="K67" s="43">
        <v>3.601092784</v>
      </c>
      <c r="L67" s="43">
        <v>22.792292159999999</v>
      </c>
      <c r="M67" s="56">
        <v>34.6419505</v>
      </c>
      <c r="N67" s="43">
        <v>11.13429107</v>
      </c>
      <c r="O67" s="43">
        <f t="shared" si="7"/>
        <v>0.91029990280000028</v>
      </c>
      <c r="P67" s="44">
        <v>621.51032540000006</v>
      </c>
      <c r="Q67" s="44">
        <f t="shared" si="8"/>
        <v>339.30166935000005</v>
      </c>
      <c r="R67" s="43">
        <v>10.35850542</v>
      </c>
      <c r="S67" s="43">
        <f t="shared" si="6"/>
        <v>31.806923486999999</v>
      </c>
      <c r="T67" s="61">
        <v>60</v>
      </c>
      <c r="V67" s="43"/>
    </row>
    <row r="68" spans="1:22" x14ac:dyDescent="0.25">
      <c r="A68">
        <v>65</v>
      </c>
      <c r="B68" s="34">
        <v>550.04264069999999</v>
      </c>
      <c r="C68" s="64">
        <v>22.574802930000001</v>
      </c>
      <c r="D68" s="64">
        <v>23.827373470000001</v>
      </c>
      <c r="E68" s="64" t="s">
        <v>77</v>
      </c>
      <c r="F68" s="22">
        <v>31.296167839999999</v>
      </c>
      <c r="G68" s="22">
        <v>26.45272095</v>
      </c>
      <c r="H68" s="22">
        <v>35.785134220000003</v>
      </c>
      <c r="I68" s="23">
        <v>302.3621857</v>
      </c>
      <c r="J68" s="15">
        <v>64.712277549999996</v>
      </c>
      <c r="K68" s="3">
        <v>3.2792724949999998</v>
      </c>
      <c r="L68" s="3">
        <v>25.400979849999999</v>
      </c>
      <c r="M68" s="23">
        <v>32.836883559999997</v>
      </c>
      <c r="N68" s="3">
        <v>10.568746279999999</v>
      </c>
      <c r="O68" s="43">
        <f t="shared" si="7"/>
        <v>0.81877197499999976</v>
      </c>
      <c r="P68" s="15">
        <v>674.35405679999997</v>
      </c>
      <c r="Q68" s="44">
        <f t="shared" si="8"/>
        <v>372.13855291000004</v>
      </c>
      <c r="R68" s="3">
        <v>10.374677800000001</v>
      </c>
      <c r="S68" s="43">
        <f t="shared" si="6"/>
        <v>32.5285103975</v>
      </c>
      <c r="T68" s="60">
        <v>65</v>
      </c>
      <c r="V68" s="43"/>
    </row>
    <row r="69" spans="1:22" x14ac:dyDescent="0.25">
      <c r="A69">
        <v>70</v>
      </c>
      <c r="B69" s="34">
        <v>500.46500509999998</v>
      </c>
      <c r="C69" s="64">
        <v>23.54870373</v>
      </c>
      <c r="D69" s="64">
        <v>24.797390060000001</v>
      </c>
      <c r="E69" s="64" t="s">
        <v>78</v>
      </c>
      <c r="F69" s="22">
        <v>31.995087210000001</v>
      </c>
      <c r="G69" s="22">
        <v>28.115774569999999</v>
      </c>
      <c r="H69" s="22">
        <v>37.949076570000003</v>
      </c>
      <c r="I69" s="23">
        <v>321.42206240000002</v>
      </c>
      <c r="J69" s="15">
        <v>49.577635559999997</v>
      </c>
      <c r="K69" s="3">
        <v>3.0096093970000002</v>
      </c>
      <c r="L69" s="3">
        <v>27.801435519999998</v>
      </c>
      <c r="M69" s="23">
        <v>31.213448119999999</v>
      </c>
      <c r="N69" s="3">
        <v>10.05466496</v>
      </c>
      <c r="O69" s="43">
        <f t="shared" si="7"/>
        <v>0.74170575340000044</v>
      </c>
      <c r="P69" s="15">
        <v>724.62738160000004</v>
      </c>
      <c r="Q69" s="44">
        <f t="shared" si="8"/>
        <v>403.35200103000005</v>
      </c>
      <c r="R69" s="3">
        <v>10.35181974</v>
      </c>
      <c r="S69" s="43">
        <f t="shared" si="6"/>
        <v>33.150432223500005</v>
      </c>
      <c r="T69" s="60">
        <v>70</v>
      </c>
      <c r="V69" s="43"/>
    </row>
    <row r="70" spans="1:22" x14ac:dyDescent="0.25">
      <c r="A70">
        <v>75</v>
      </c>
      <c r="B70" s="34">
        <v>461.38735939999998</v>
      </c>
      <c r="C70" s="64">
        <v>24.433343059999999</v>
      </c>
      <c r="D70" s="64">
        <v>25.678501180000001</v>
      </c>
      <c r="E70" s="64" t="s">
        <v>79</v>
      </c>
      <c r="F70" s="22">
        <v>32.594313280000001</v>
      </c>
      <c r="G70" s="22">
        <v>29.649982390000002</v>
      </c>
      <c r="H70" s="22">
        <v>40.043550000000003</v>
      </c>
      <c r="I70" s="23">
        <v>339.60026470000003</v>
      </c>
      <c r="J70" s="15">
        <v>39.077645769999997</v>
      </c>
      <c r="K70" s="3">
        <v>2.7815439579999999</v>
      </c>
      <c r="L70" s="3">
        <v>30.10466697</v>
      </c>
      <c r="M70" s="23">
        <v>29.752131540000001</v>
      </c>
      <c r="N70" s="3">
        <v>9.5860667700000004</v>
      </c>
      <c r="O70" s="43">
        <f t="shared" si="7"/>
        <v>0.67615400560000005</v>
      </c>
      <c r="P70" s="15">
        <v>772.55771549999997</v>
      </c>
      <c r="Q70" s="44">
        <f t="shared" si="8"/>
        <v>433.10413257000005</v>
      </c>
      <c r="R70" s="3">
        <v>10.300769539999999</v>
      </c>
      <c r="S70" s="43">
        <f t="shared" si="6"/>
        <v>33.685472224000002</v>
      </c>
      <c r="T70" s="60">
        <v>75</v>
      </c>
      <c r="V70" s="43"/>
    </row>
    <row r="71" spans="1:22" s="52" customFormat="1" ht="21.95" customHeight="1" x14ac:dyDescent="0.25">
      <c r="A71" s="52">
        <v>80</v>
      </c>
      <c r="B71" s="54">
        <v>430.09230739999998</v>
      </c>
      <c r="C71" s="66">
        <v>25.236424769999999</v>
      </c>
      <c r="D71" s="66">
        <v>26.478379950000001</v>
      </c>
      <c r="E71" s="66" t="s">
        <v>80</v>
      </c>
      <c r="F71" s="55">
        <v>33.106724059999998</v>
      </c>
      <c r="G71" s="55">
        <v>31.03862955</v>
      </c>
      <c r="H71" s="55">
        <v>42.072417649999998</v>
      </c>
      <c r="I71" s="56">
        <v>356.95400310000002</v>
      </c>
      <c r="J71" s="44">
        <v>31.29505193</v>
      </c>
      <c r="K71" s="43">
        <v>2.5869820670000001</v>
      </c>
      <c r="L71" s="43">
        <v>32.442471380000001</v>
      </c>
      <c r="M71" s="56">
        <v>28.434308890000001</v>
      </c>
      <c r="N71" s="43">
        <v>9.1576094450000003</v>
      </c>
      <c r="O71" s="43">
        <f t="shared" si="7"/>
        <v>0.6198785693999993</v>
      </c>
      <c r="P71" s="44">
        <v>818.34576270000002</v>
      </c>
      <c r="Q71" s="44">
        <f t="shared" si="8"/>
        <v>461.53844146000006</v>
      </c>
      <c r="R71" s="43">
        <v>10.229322030000001</v>
      </c>
      <c r="S71" s="43">
        <f t="shared" si="6"/>
        <v>34.144009703499997</v>
      </c>
      <c r="T71" s="61">
        <v>80</v>
      </c>
      <c r="V71" s="43"/>
    </row>
    <row r="72" spans="1:22" x14ac:dyDescent="0.25">
      <c r="A72">
        <v>85</v>
      </c>
      <c r="B72" s="34">
        <v>404.61630780000002</v>
      </c>
      <c r="C72" s="64">
        <v>25.965098319999999</v>
      </c>
      <c r="D72" s="64">
        <v>27.204147330000001</v>
      </c>
      <c r="E72" s="64" t="s">
        <v>81</v>
      </c>
      <c r="F72" s="22">
        <v>33.542852940000003</v>
      </c>
      <c r="G72" s="22">
        <v>32.280656380000003</v>
      </c>
      <c r="H72" s="22">
        <v>44.039196019999999</v>
      </c>
      <c r="I72" s="23">
        <v>373.53403589999999</v>
      </c>
      <c r="J72" s="15">
        <v>25.47599967</v>
      </c>
      <c r="K72" s="3">
        <v>2.4196658210000002</v>
      </c>
      <c r="L72" s="3">
        <v>34.774999860000001</v>
      </c>
      <c r="M72" s="23">
        <v>27.243037950000002</v>
      </c>
      <c r="N72" s="3">
        <v>8.7646141610000008</v>
      </c>
      <c r="O72" s="43">
        <f t="shared" si="7"/>
        <v>0.57115894020000113</v>
      </c>
      <c r="P72" s="15">
        <v>862.16883350000001</v>
      </c>
      <c r="Q72" s="44">
        <f t="shared" si="8"/>
        <v>488.78147941000009</v>
      </c>
      <c r="R72" s="3">
        <v>10.14316275</v>
      </c>
      <c r="S72" s="43">
        <f t="shared" si="6"/>
        <v>34.534621410499994</v>
      </c>
      <c r="T72" s="60">
        <v>85</v>
      </c>
      <c r="V72" s="43"/>
    </row>
    <row r="73" spans="1:22" x14ac:dyDescent="0.25">
      <c r="A73">
        <v>90</v>
      </c>
      <c r="B73" s="34">
        <v>383.35539210000002</v>
      </c>
      <c r="C73" s="64">
        <v>26.625969810000001</v>
      </c>
      <c r="D73" s="64">
        <v>27.86238307</v>
      </c>
      <c r="E73" s="64" t="s">
        <v>82</v>
      </c>
      <c r="F73" s="22">
        <v>33.91142542</v>
      </c>
      <c r="G73" s="22">
        <v>33.403011020000001</v>
      </c>
      <c r="H73" s="22">
        <v>45.947102610000002</v>
      </c>
      <c r="I73" s="23">
        <v>389.38586500000002</v>
      </c>
      <c r="J73" s="15">
        <v>21.260915669999999</v>
      </c>
      <c r="K73" s="3">
        <v>2.2747103399999999</v>
      </c>
      <c r="L73" s="3">
        <v>36.908562240000002</v>
      </c>
      <c r="M73" s="23">
        <v>26.163269079999999</v>
      </c>
      <c r="N73" s="3">
        <v>8.4030196400000001</v>
      </c>
      <c r="O73" s="43">
        <f t="shared" si="7"/>
        <v>0.5286565639999995</v>
      </c>
      <c r="P73" s="15">
        <v>904.18393170000002</v>
      </c>
      <c r="Q73" s="44">
        <f t="shared" si="8"/>
        <v>514.94474849000005</v>
      </c>
      <c r="R73" s="3">
        <v>10.04648813</v>
      </c>
      <c r="S73" s="43">
        <f t="shared" si="6"/>
        <v>34.864494350000001</v>
      </c>
      <c r="T73" s="60">
        <v>90</v>
      </c>
      <c r="V73" s="43"/>
    </row>
    <row r="74" spans="1:22" x14ac:dyDescent="0.25">
      <c r="A74">
        <v>95</v>
      </c>
      <c r="B74" s="34">
        <v>365.13355430000001</v>
      </c>
      <c r="C74" s="64">
        <v>27.225122349999999</v>
      </c>
      <c r="D74" s="64">
        <v>28.459146</v>
      </c>
      <c r="E74" s="64" t="s">
        <v>83</v>
      </c>
      <c r="F74" s="22">
        <v>34.219750560000001</v>
      </c>
      <c r="G74" s="22">
        <v>34.439822759999998</v>
      </c>
      <c r="H74" s="22">
        <v>47.799094320000002</v>
      </c>
      <c r="I74" s="23">
        <v>404.55063189999998</v>
      </c>
      <c r="J74" s="15">
        <v>18.221837829999998</v>
      </c>
      <c r="K74" s="3">
        <v>2.1482650479999998</v>
      </c>
      <c r="L74" s="3">
        <v>38.743861359999997</v>
      </c>
      <c r="M74" s="23">
        <v>25.181795210000001</v>
      </c>
      <c r="N74" s="3">
        <v>8.0693124140000005</v>
      </c>
      <c r="O74" s="43">
        <f t="shared" si="7"/>
        <v>0.49131803760000015</v>
      </c>
      <c r="P74" s="15">
        <v>944.53049380000004</v>
      </c>
      <c r="Q74" s="44">
        <f t="shared" si="8"/>
        <v>540.12654370000007</v>
      </c>
      <c r="R74" s="3">
        <v>9.9424262500000005</v>
      </c>
      <c r="S74" s="43">
        <f t="shared" si="6"/>
        <v>35.139720513999997</v>
      </c>
      <c r="T74" s="60">
        <v>95</v>
      </c>
      <c r="V74" s="43"/>
    </row>
    <row r="75" spans="1:22" s="52" customFormat="1" ht="21.95" customHeight="1" x14ac:dyDescent="0.25">
      <c r="A75" s="52">
        <v>100</v>
      </c>
      <c r="B75" s="54">
        <v>349.24698430000001</v>
      </c>
      <c r="C75" s="66">
        <v>27.76814207</v>
      </c>
      <c r="D75" s="66">
        <v>29</v>
      </c>
      <c r="E75" s="66" t="s">
        <v>84</v>
      </c>
      <c r="F75" s="55">
        <v>34.474011869999998</v>
      </c>
      <c r="G75" s="55">
        <v>35.408705390000002</v>
      </c>
      <c r="H75" s="55">
        <v>49.597898989999997</v>
      </c>
      <c r="I75" s="56">
        <v>419.06580500000001</v>
      </c>
      <c r="J75" s="44">
        <v>15.88656995</v>
      </c>
      <c r="K75" s="43">
        <v>2.037265492</v>
      </c>
      <c r="L75" s="43">
        <v>40.407669570000003</v>
      </c>
      <c r="M75" s="56">
        <v>24.287095659999999</v>
      </c>
      <c r="N75" s="43">
        <v>7.7604537550000003</v>
      </c>
      <c r="O75" s="43">
        <f t="shared" si="7"/>
        <v>0.45830536039999936</v>
      </c>
      <c r="P75" s="44">
        <v>983.33276249999994</v>
      </c>
      <c r="Q75" s="44">
        <f t="shared" si="8"/>
        <v>564.41363936000005</v>
      </c>
      <c r="R75" s="43">
        <v>9.8333276250000008</v>
      </c>
      <c r="S75" s="43">
        <f t="shared" si="6"/>
        <v>35.365513960999998</v>
      </c>
      <c r="T75" s="61">
        <v>100</v>
      </c>
      <c r="V75" s="43"/>
    </row>
    <row r="76" spans="1:22" x14ac:dyDescent="0.25">
      <c r="A76">
        <v>105</v>
      </c>
      <c r="B76" s="34">
        <v>335.27713729999999</v>
      </c>
      <c r="C76" s="64">
        <v>28.260147270000001</v>
      </c>
      <c r="D76" s="64">
        <v>29.490042939999999</v>
      </c>
      <c r="E76" s="64" t="s">
        <v>85</v>
      </c>
      <c r="F76" s="22">
        <v>34.679487170000002</v>
      </c>
      <c r="G76" s="22">
        <v>36.313640669999998</v>
      </c>
      <c r="H76" s="22">
        <v>51.346041560000003</v>
      </c>
      <c r="I76" s="23">
        <v>432.96571729999999</v>
      </c>
      <c r="J76" s="15">
        <v>13.969847</v>
      </c>
      <c r="K76" s="3">
        <v>1.9392503910000001</v>
      </c>
      <c r="L76" s="3">
        <v>42.041304019999998</v>
      </c>
      <c r="M76" s="23">
        <v>23.469146080000002</v>
      </c>
      <c r="N76" s="3">
        <v>7.4738116669999997</v>
      </c>
      <c r="O76" s="43">
        <f t="shared" si="7"/>
        <v>0.42894513820000063</v>
      </c>
      <c r="P76" s="15">
        <v>1020.701821</v>
      </c>
      <c r="Q76" s="44">
        <f t="shared" si="8"/>
        <v>587.88278544000002</v>
      </c>
      <c r="R76" s="3">
        <v>9.7209697229999996</v>
      </c>
      <c r="S76" s="43">
        <f t="shared" si="6"/>
        <v>35.546374715500001</v>
      </c>
      <c r="T76" s="60">
        <v>105</v>
      </c>
      <c r="V76" s="43"/>
    </row>
    <row r="77" spans="1:22" x14ac:dyDescent="0.25">
      <c r="A77">
        <v>110</v>
      </c>
      <c r="B77" s="34">
        <v>322.84591490000003</v>
      </c>
      <c r="C77" s="64">
        <v>28.705818950000001</v>
      </c>
      <c r="D77" s="64">
        <v>29.933937140000001</v>
      </c>
      <c r="E77" s="64" t="s">
        <v>86</v>
      </c>
      <c r="F77" s="22">
        <v>34.84071728</v>
      </c>
      <c r="G77" s="22">
        <v>37.165961879999998</v>
      </c>
      <c r="H77" s="22">
        <v>53.045866109999999</v>
      </c>
      <c r="I77" s="23">
        <v>446.281993</v>
      </c>
      <c r="J77" s="15">
        <v>12.43122236</v>
      </c>
      <c r="K77" s="3">
        <v>1.85222569</v>
      </c>
      <c r="L77" s="3">
        <v>43.555709610000001</v>
      </c>
      <c r="M77" s="23">
        <v>22.719228340000001</v>
      </c>
      <c r="N77" s="3">
        <v>7.2071008169999997</v>
      </c>
      <c r="O77" s="43">
        <f t="shared" si="7"/>
        <v>0.40269115999999966</v>
      </c>
      <c r="P77" s="15">
        <v>1056.7373250000001</v>
      </c>
      <c r="Q77" s="44">
        <f t="shared" si="8"/>
        <v>610.60201377999999</v>
      </c>
      <c r="R77" s="3">
        <v>9.6067029539999993</v>
      </c>
      <c r="S77" s="43">
        <f t="shared" si="6"/>
        <v>35.686215069999996</v>
      </c>
      <c r="T77" s="60">
        <v>110</v>
      </c>
      <c r="V77" s="43"/>
    </row>
    <row r="78" spans="1:22" x14ac:dyDescent="0.25">
      <c r="A78" s="31">
        <v>115</v>
      </c>
      <c r="B78" s="34">
        <v>311.5612266</v>
      </c>
      <c r="C78" s="64">
        <v>29.10943159</v>
      </c>
      <c r="D78" s="64">
        <v>30.335940050000001</v>
      </c>
      <c r="E78" s="64" t="s">
        <v>87</v>
      </c>
      <c r="F78" s="22">
        <v>34.96163713</v>
      </c>
      <c r="G78" s="22">
        <v>37.991206599999998</v>
      </c>
      <c r="H78" s="22">
        <v>54.699554550000002</v>
      </c>
      <c r="I78" s="23">
        <v>459.0438929</v>
      </c>
      <c r="J78" s="32">
        <v>11.28468837</v>
      </c>
      <c r="K78" s="22">
        <v>1.7745626299999999</v>
      </c>
      <c r="L78" s="22">
        <v>44.74617739</v>
      </c>
      <c r="M78" s="23">
        <v>22.029754530000002</v>
      </c>
      <c r="N78" s="22">
        <v>6.9583308769999999</v>
      </c>
      <c r="O78" s="43">
        <f t="shared" si="7"/>
        <v>0.37909649599999995</v>
      </c>
      <c r="P78" s="32">
        <v>1091.5289789999999</v>
      </c>
      <c r="Q78" s="44">
        <f t="shared" si="8"/>
        <v>632.63176830999998</v>
      </c>
      <c r="R78" s="22">
        <v>9.4915563420000009</v>
      </c>
      <c r="S78" s="43">
        <f t="shared" si="6"/>
        <v>35.788458519999999</v>
      </c>
      <c r="T78" s="60">
        <v>115</v>
      </c>
      <c r="V78" s="43"/>
    </row>
    <row r="79" spans="1:22" ht="15.75" thickBot="1" x14ac:dyDescent="0.3">
      <c r="A79" s="24">
        <v>120</v>
      </c>
      <c r="B79" s="27">
        <v>301.13794960000001</v>
      </c>
      <c r="C79" s="46">
        <v>29.474883420000001</v>
      </c>
      <c r="D79" s="46">
        <v>30.699934349999999</v>
      </c>
      <c r="E79" s="46" t="s">
        <v>88</v>
      </c>
      <c r="F79" s="26">
        <v>35.045679010000001</v>
      </c>
      <c r="G79" s="26">
        <v>38.811342170000003</v>
      </c>
      <c r="H79" s="26">
        <v>56.309142690000002</v>
      </c>
      <c r="I79" s="27">
        <v>471.27859580000001</v>
      </c>
      <c r="J79" s="35">
        <v>10.42327695</v>
      </c>
      <c r="K79" s="26">
        <v>1.7049206260000001</v>
      </c>
      <c r="L79" s="26">
        <v>45.635730119999998</v>
      </c>
      <c r="M79" s="28">
        <v>21.394110600000001</v>
      </c>
      <c r="N79" s="26">
        <v>6.7257626999999998</v>
      </c>
      <c r="O79" s="57">
        <f t="shared" si="7"/>
        <v>0.35779250120000017</v>
      </c>
      <c r="P79" s="27">
        <v>1125.1577930000001</v>
      </c>
      <c r="Q79" s="58">
        <f t="shared" si="8"/>
        <v>654.02587890999996</v>
      </c>
      <c r="R79" s="26">
        <v>9.3763149400000003</v>
      </c>
      <c r="S79" s="57">
        <f t="shared" si="6"/>
        <v>35.856118383000002</v>
      </c>
      <c r="T79" s="62">
        <v>120</v>
      </c>
      <c r="V79" s="43"/>
    </row>
    <row r="80" spans="1:22" ht="15.75" thickTop="1" x14ac:dyDescent="0.25"/>
    <row r="82" spans="1:22" s="1" customFormat="1" ht="18.75" x14ac:dyDescent="0.3">
      <c r="A82" s="1" t="s">
        <v>22</v>
      </c>
      <c r="C82" s="2"/>
      <c r="D82" s="2"/>
      <c r="E82" s="2"/>
      <c r="F82" s="2"/>
      <c r="G82" s="1" t="s">
        <v>18</v>
      </c>
      <c r="H82" s="2"/>
      <c r="I82" s="14"/>
      <c r="K82" s="2"/>
      <c r="L82" s="2"/>
      <c r="M82" s="14"/>
      <c r="N82" s="2"/>
      <c r="O82" s="2"/>
      <c r="P82" s="14"/>
      <c r="Q82" s="14"/>
      <c r="R82" s="36"/>
      <c r="T82" s="69"/>
    </row>
    <row r="83" spans="1:22" s="1" customFormat="1" ht="18.75" x14ac:dyDescent="0.3">
      <c r="C83" s="2"/>
      <c r="D83" s="2"/>
      <c r="E83" s="2"/>
      <c r="F83" s="2"/>
      <c r="G83" s="2"/>
      <c r="H83" s="2"/>
      <c r="I83" s="14"/>
      <c r="K83" s="2"/>
      <c r="L83" s="2"/>
      <c r="M83" s="14"/>
      <c r="N83" s="2"/>
      <c r="O83" s="2"/>
      <c r="P83" s="14"/>
      <c r="Q83" s="14"/>
      <c r="R83" s="2"/>
      <c r="T83" s="36" t="s">
        <v>32</v>
      </c>
    </row>
    <row r="84" spans="1:22" ht="15.75" thickBot="1" x14ac:dyDescent="0.3">
      <c r="T84" s="9" t="s">
        <v>125</v>
      </c>
    </row>
    <row r="85" spans="1:22" ht="15.75" thickTop="1" x14ac:dyDescent="0.25">
      <c r="A85" s="4"/>
      <c r="B85" s="70" t="s">
        <v>1</v>
      </c>
      <c r="C85" s="70"/>
      <c r="D85" s="70"/>
      <c r="E85" s="70"/>
      <c r="F85" s="70"/>
      <c r="G85" s="70"/>
      <c r="H85" s="70"/>
      <c r="I85" s="70"/>
      <c r="J85" s="71" t="s">
        <v>2</v>
      </c>
      <c r="K85" s="72"/>
      <c r="L85" s="72"/>
      <c r="M85" s="73"/>
      <c r="N85" s="71" t="s">
        <v>23</v>
      </c>
      <c r="O85" s="72"/>
      <c r="P85" s="72"/>
      <c r="Q85" s="72"/>
      <c r="R85" s="72"/>
      <c r="S85" s="72"/>
      <c r="T85" s="37"/>
    </row>
    <row r="86" spans="1:22" s="9" customFormat="1" ht="68.099999999999994" customHeight="1" x14ac:dyDescent="0.25">
      <c r="A86" s="5" t="s">
        <v>3</v>
      </c>
      <c r="B86" s="6" t="s">
        <v>4</v>
      </c>
      <c r="C86" s="38" t="s">
        <v>5</v>
      </c>
      <c r="D86" s="39" t="s">
        <v>6</v>
      </c>
      <c r="E86" s="39" t="s">
        <v>24</v>
      </c>
      <c r="F86" s="7" t="s">
        <v>7</v>
      </c>
      <c r="G86" s="29" t="s">
        <v>20</v>
      </c>
      <c r="H86" s="29" t="s">
        <v>8</v>
      </c>
      <c r="I86" s="17" t="s">
        <v>21</v>
      </c>
      <c r="J86" s="40" t="s">
        <v>4</v>
      </c>
      <c r="K86" s="7" t="s">
        <v>7</v>
      </c>
      <c r="L86" s="29" t="s">
        <v>20</v>
      </c>
      <c r="M86" s="17" t="s">
        <v>21</v>
      </c>
      <c r="N86" s="8" t="s">
        <v>25</v>
      </c>
      <c r="O86" s="8" t="s">
        <v>26</v>
      </c>
      <c r="P86" s="30" t="s">
        <v>27</v>
      </c>
      <c r="Q86" s="30" t="s">
        <v>28</v>
      </c>
      <c r="R86" s="8" t="s">
        <v>29</v>
      </c>
      <c r="S86" s="8" t="s">
        <v>30</v>
      </c>
      <c r="T86" s="6" t="s">
        <v>3</v>
      </c>
    </row>
    <row r="87" spans="1:22" s="9" customFormat="1" ht="19.5" customHeight="1" x14ac:dyDescent="0.25">
      <c r="A87" s="10" t="s">
        <v>9</v>
      </c>
      <c r="B87" s="11" t="s">
        <v>10</v>
      </c>
      <c r="C87" s="41" t="s">
        <v>11</v>
      </c>
      <c r="D87" s="41" t="s">
        <v>11</v>
      </c>
      <c r="E87" s="41" t="s">
        <v>11</v>
      </c>
      <c r="F87" s="12" t="s">
        <v>12</v>
      </c>
      <c r="G87" s="12" t="s">
        <v>13</v>
      </c>
      <c r="H87" s="12" t="s">
        <v>13</v>
      </c>
      <c r="I87" s="16" t="s">
        <v>14</v>
      </c>
      <c r="J87" s="42" t="s">
        <v>10</v>
      </c>
      <c r="K87" s="12" t="s">
        <v>12</v>
      </c>
      <c r="L87" s="12" t="s">
        <v>13</v>
      </c>
      <c r="M87" s="18" t="s">
        <v>14</v>
      </c>
      <c r="N87" s="12" t="s">
        <v>15</v>
      </c>
      <c r="O87" s="12" t="s">
        <v>31</v>
      </c>
      <c r="P87" s="16" t="s">
        <v>14</v>
      </c>
      <c r="Q87" s="16" t="s">
        <v>14</v>
      </c>
      <c r="R87" s="12" t="s">
        <v>15</v>
      </c>
      <c r="S87" s="12" t="s">
        <v>12</v>
      </c>
      <c r="T87" s="13" t="s">
        <v>9</v>
      </c>
    </row>
    <row r="88" spans="1:22" x14ac:dyDescent="0.25">
      <c r="A88">
        <v>30</v>
      </c>
      <c r="B88" s="33">
        <v>3309.766005</v>
      </c>
      <c r="C88" s="63">
        <v>10.2098192</v>
      </c>
      <c r="D88" s="63">
        <v>11.51170503</v>
      </c>
      <c r="E88" s="63" t="s">
        <v>89</v>
      </c>
      <c r="F88" s="20">
        <v>17.859961569999999</v>
      </c>
      <c r="G88" s="20">
        <v>8.7400895300000006</v>
      </c>
      <c r="H88" s="20">
        <v>16.40621011</v>
      </c>
      <c r="I88" s="21">
        <v>104.5507283</v>
      </c>
      <c r="J88" s="15">
        <v>1258.7335820000001</v>
      </c>
      <c r="K88" s="3">
        <v>6.4371358509999999</v>
      </c>
      <c r="L88" s="3">
        <v>8.0692744570000006</v>
      </c>
      <c r="M88" s="21">
        <v>35.216030240000002</v>
      </c>
      <c r="N88" s="3">
        <v>12.378411659999999</v>
      </c>
      <c r="O88" s="3">
        <v>1.8</v>
      </c>
      <c r="P88" s="15">
        <v>139.76675850000001</v>
      </c>
      <c r="Q88" s="15">
        <v>35</v>
      </c>
      <c r="R88" s="3">
        <v>4.6588919510000002</v>
      </c>
      <c r="S88" s="68">
        <v>19.899999999999999</v>
      </c>
      <c r="T88" s="67">
        <v>30</v>
      </c>
      <c r="V88" s="43"/>
    </row>
    <row r="89" spans="1:22" x14ac:dyDescent="0.25">
      <c r="A89">
        <v>35</v>
      </c>
      <c r="B89" s="34">
        <v>2470.6243460000001</v>
      </c>
      <c r="C89" s="64">
        <v>11.826710670000001</v>
      </c>
      <c r="D89" s="64">
        <v>13.122147849999999</v>
      </c>
      <c r="E89" s="64" t="s">
        <v>90</v>
      </c>
      <c r="F89" s="22">
        <v>20.221733319999998</v>
      </c>
      <c r="G89" s="22">
        <v>10.55160633</v>
      </c>
      <c r="H89" s="22">
        <v>18.862496</v>
      </c>
      <c r="I89" s="23">
        <v>128.77827769999999</v>
      </c>
      <c r="J89" s="15">
        <v>839.14165990000004</v>
      </c>
      <c r="K89" s="3">
        <v>5.9800255590000004</v>
      </c>
      <c r="L89" s="3">
        <v>9.5255253720000006</v>
      </c>
      <c r="M89" s="23">
        <v>36.267550589999999</v>
      </c>
      <c r="N89" s="3">
        <v>12.09901999</v>
      </c>
      <c r="O89" s="43">
        <f>+(F89-F88+K89)/5</f>
        <v>1.6683594618000002</v>
      </c>
      <c r="P89" s="15">
        <v>200.26185849999999</v>
      </c>
      <c r="Q89" s="44">
        <f>+M89+Q88</f>
        <v>71.267550589999999</v>
      </c>
      <c r="R89" s="3">
        <v>5.7217673859999998</v>
      </c>
      <c r="S89" s="43">
        <f t="shared" ref="S89:S106" si="9">+(F88+F89+K89)/2</f>
        <v>22.030860224499996</v>
      </c>
      <c r="T89" s="60">
        <v>35</v>
      </c>
      <c r="V89" s="43"/>
    </row>
    <row r="90" spans="1:22" s="52" customFormat="1" ht="21.95" customHeight="1" x14ac:dyDescent="0.25">
      <c r="A90" s="52">
        <v>40</v>
      </c>
      <c r="B90" s="54">
        <v>1904.2214329999999</v>
      </c>
      <c r="C90" s="66">
        <v>13.31747646</v>
      </c>
      <c r="D90" s="66">
        <v>14.606968009999999</v>
      </c>
      <c r="E90" s="66" t="s">
        <v>91</v>
      </c>
      <c r="F90" s="55">
        <v>22.181635159999999</v>
      </c>
      <c r="G90" s="55">
        <v>12.439593840000001</v>
      </c>
      <c r="H90" s="55">
        <v>21.196633980000001</v>
      </c>
      <c r="I90" s="56">
        <v>151.15845440000001</v>
      </c>
      <c r="J90" s="44">
        <v>566.40291219999995</v>
      </c>
      <c r="K90" s="43">
        <v>5.4153909870000003</v>
      </c>
      <c r="L90" s="43">
        <v>11.03334579</v>
      </c>
      <c r="M90" s="56">
        <v>35.809090599999998</v>
      </c>
      <c r="N90" s="43">
        <v>11.63785345</v>
      </c>
      <c r="O90" s="43">
        <f t="shared" ref="O90:O106" si="10">+(F90-F89+K90)/5</f>
        <v>1.4750585654000001</v>
      </c>
      <c r="P90" s="44">
        <v>258.4511258</v>
      </c>
      <c r="Q90" s="44">
        <f t="shared" ref="Q90:Q106" si="11">+M90+Q89</f>
        <v>107.07664119</v>
      </c>
      <c r="R90" s="43">
        <v>6.4612781449999996</v>
      </c>
      <c r="S90" s="43">
        <f t="shared" si="9"/>
        <v>23.9093797335</v>
      </c>
      <c r="T90" s="61">
        <v>40</v>
      </c>
      <c r="V90" s="43"/>
    </row>
    <row r="91" spans="1:22" x14ac:dyDescent="0.25">
      <c r="A91">
        <v>45</v>
      </c>
      <c r="B91" s="34">
        <v>1519.5949880000001</v>
      </c>
      <c r="C91" s="64">
        <v>14.687239630000001</v>
      </c>
      <c r="D91" s="64">
        <v>15.97126815</v>
      </c>
      <c r="E91" s="64" t="s">
        <v>92</v>
      </c>
      <c r="F91" s="22">
        <v>23.83460153</v>
      </c>
      <c r="G91" s="22">
        <v>14.32391498</v>
      </c>
      <c r="H91" s="22">
        <v>23.42191802</v>
      </c>
      <c r="I91" s="23">
        <v>172.04254779999999</v>
      </c>
      <c r="J91" s="15">
        <v>384.62644569999998</v>
      </c>
      <c r="K91" s="3">
        <v>4.8844399919999999</v>
      </c>
      <c r="L91" s="3">
        <v>12.71577626</v>
      </c>
      <c r="M91" s="23">
        <v>34.756191569999999</v>
      </c>
      <c r="N91" s="3">
        <v>11.128057009999999</v>
      </c>
      <c r="O91" s="43">
        <f t="shared" si="10"/>
        <v>1.3074812724000002</v>
      </c>
      <c r="P91" s="15">
        <v>314.09141080000001</v>
      </c>
      <c r="Q91" s="44">
        <f t="shared" si="11"/>
        <v>141.83283276</v>
      </c>
      <c r="R91" s="3">
        <v>6.9798091299999996</v>
      </c>
      <c r="S91" s="43">
        <f t="shared" si="9"/>
        <v>25.450338340999998</v>
      </c>
      <c r="T91" s="60">
        <v>45</v>
      </c>
      <c r="V91" s="43"/>
    </row>
    <row r="92" spans="1:22" x14ac:dyDescent="0.25">
      <c r="A92">
        <v>50</v>
      </c>
      <c r="B92" s="34">
        <v>1256.727341</v>
      </c>
      <c r="C92" s="64">
        <v>15.94251394</v>
      </c>
      <c r="D92" s="64">
        <v>17.221536050000001</v>
      </c>
      <c r="E92" s="64" t="s">
        <v>93</v>
      </c>
      <c r="F92" s="22">
        <v>25.24545298</v>
      </c>
      <c r="G92" s="22">
        <v>16.12158853</v>
      </c>
      <c r="H92" s="22">
        <v>25.54897471</v>
      </c>
      <c r="I92" s="23">
        <v>191.66247100000001</v>
      </c>
      <c r="J92" s="15">
        <v>262.86764640000001</v>
      </c>
      <c r="K92" s="3">
        <v>4.4194953180000001</v>
      </c>
      <c r="L92" s="3">
        <v>14.63096024</v>
      </c>
      <c r="M92" s="23">
        <v>33.485918560000002</v>
      </c>
      <c r="N92" s="3">
        <v>10.62116835</v>
      </c>
      <c r="O92" s="43">
        <f t="shared" si="10"/>
        <v>1.1660693535999997</v>
      </c>
      <c r="P92" s="15">
        <v>367.19725260000001</v>
      </c>
      <c r="Q92" s="44">
        <f t="shared" si="11"/>
        <v>175.31875131999999</v>
      </c>
      <c r="R92" s="3">
        <v>7.3439450510000004</v>
      </c>
      <c r="S92" s="43">
        <f t="shared" si="9"/>
        <v>26.749774914</v>
      </c>
      <c r="T92" s="60">
        <v>50</v>
      </c>
      <c r="V92" s="43"/>
    </row>
    <row r="93" spans="1:22" x14ac:dyDescent="0.25">
      <c r="A93">
        <v>55</v>
      </c>
      <c r="B93" s="34">
        <v>1075.283774</v>
      </c>
      <c r="C93" s="64">
        <v>17.09048911</v>
      </c>
      <c r="D93" s="64">
        <v>18.364932750000001</v>
      </c>
      <c r="E93" s="64" t="s">
        <v>94</v>
      </c>
      <c r="F93" s="22">
        <v>26.460423380000002</v>
      </c>
      <c r="G93" s="22">
        <v>17.77074142</v>
      </c>
      <c r="H93" s="22">
        <v>27.586557880000001</v>
      </c>
      <c r="I93" s="23">
        <v>210.18378190000001</v>
      </c>
      <c r="J93" s="15">
        <v>181.44356680000001</v>
      </c>
      <c r="K93" s="3">
        <v>4.0214565880000004</v>
      </c>
      <c r="L93" s="3">
        <v>16.798711220000001</v>
      </c>
      <c r="M93" s="23">
        <v>32.166076029999999</v>
      </c>
      <c r="N93" s="3">
        <v>10.137477390000001</v>
      </c>
      <c r="O93" s="43">
        <f t="shared" si="10"/>
        <v>1.0472853976000005</v>
      </c>
      <c r="P93" s="15">
        <v>417.88463949999999</v>
      </c>
      <c r="Q93" s="44">
        <f t="shared" si="11"/>
        <v>207.48482734999999</v>
      </c>
      <c r="R93" s="3">
        <v>7.5979025370000004</v>
      </c>
      <c r="S93" s="43">
        <f t="shared" si="9"/>
        <v>27.863666474000002</v>
      </c>
      <c r="T93" s="60">
        <v>55</v>
      </c>
      <c r="V93" s="43"/>
    </row>
    <row r="94" spans="1:22" s="52" customFormat="1" ht="21.95" customHeight="1" x14ac:dyDescent="0.25">
      <c r="A94" s="52">
        <v>60</v>
      </c>
      <c r="B94" s="54">
        <v>913.90107569999998</v>
      </c>
      <c r="C94" s="66">
        <v>18.13859107</v>
      </c>
      <c r="D94" s="66">
        <v>19.408854560000002</v>
      </c>
      <c r="E94" s="66" t="s">
        <v>95</v>
      </c>
      <c r="F94" s="55">
        <v>27.513650120000001</v>
      </c>
      <c r="G94" s="55">
        <v>19.604718030000001</v>
      </c>
      <c r="H94" s="55">
        <v>29.542042819999999</v>
      </c>
      <c r="I94" s="56">
        <v>227.7313126</v>
      </c>
      <c r="J94" s="44">
        <v>161.38269879999999</v>
      </c>
      <c r="K94" s="43">
        <v>3.682589165</v>
      </c>
      <c r="L94" s="43">
        <v>17.045243429999999</v>
      </c>
      <c r="M94" s="56">
        <v>30.873611700000001</v>
      </c>
      <c r="N94" s="43">
        <v>9.6842284860000003</v>
      </c>
      <c r="O94" s="43">
        <f t="shared" si="10"/>
        <v>0.94716318099999985</v>
      </c>
      <c r="P94" s="44">
        <v>466.3057819</v>
      </c>
      <c r="Q94" s="44">
        <f t="shared" si="11"/>
        <v>238.35843904999999</v>
      </c>
      <c r="R94" s="43">
        <v>7.771763032</v>
      </c>
      <c r="S94" s="43">
        <f t="shared" si="9"/>
        <v>28.828331332500003</v>
      </c>
      <c r="T94" s="61">
        <v>60</v>
      </c>
      <c r="V94" s="43"/>
    </row>
    <row r="95" spans="1:22" x14ac:dyDescent="0.25">
      <c r="A95">
        <v>65</v>
      </c>
      <c r="B95" s="34">
        <v>794.89566170000001</v>
      </c>
      <c r="C95" s="64">
        <v>19.09420755</v>
      </c>
      <c r="D95" s="64">
        <v>20.36065975</v>
      </c>
      <c r="E95" s="64" t="s">
        <v>96</v>
      </c>
      <c r="F95" s="22">
        <v>28.431057490000001</v>
      </c>
      <c r="G95" s="22">
        <v>21.350285509999999</v>
      </c>
      <c r="H95" s="22">
        <v>31.42175246</v>
      </c>
      <c r="I95" s="23">
        <v>244.40306849999999</v>
      </c>
      <c r="J95" s="15">
        <v>119.005414</v>
      </c>
      <c r="K95" s="3">
        <v>3.3936949780000001</v>
      </c>
      <c r="L95" s="3">
        <v>19.054962679999999</v>
      </c>
      <c r="M95" s="23">
        <v>29.643072669999999</v>
      </c>
      <c r="N95" s="3">
        <v>9.2629656970000003</v>
      </c>
      <c r="O95" s="43">
        <f t="shared" si="10"/>
        <v>0.86222046959999987</v>
      </c>
      <c r="P95" s="15">
        <v>512.62061040000003</v>
      </c>
      <c r="Q95" s="44">
        <f t="shared" si="11"/>
        <v>268.00151172</v>
      </c>
      <c r="R95" s="3">
        <v>7.8864709299999998</v>
      </c>
      <c r="S95" s="43">
        <f t="shared" si="9"/>
        <v>29.669201294000001</v>
      </c>
      <c r="T95" s="60">
        <v>65</v>
      </c>
      <c r="V95" s="43"/>
    </row>
    <row r="96" spans="1:22" x14ac:dyDescent="0.25">
      <c r="A96">
        <v>70</v>
      </c>
      <c r="B96" s="34">
        <v>704.94605479999996</v>
      </c>
      <c r="C96" s="64">
        <v>19.964517359999999</v>
      </c>
      <c r="D96" s="64">
        <v>21.22749851</v>
      </c>
      <c r="E96" s="64" t="s">
        <v>97</v>
      </c>
      <c r="F96" s="22">
        <v>29.232796870000001</v>
      </c>
      <c r="G96" s="22">
        <v>23.004629789999999</v>
      </c>
      <c r="H96" s="22">
        <v>33.231182869999998</v>
      </c>
      <c r="I96" s="23">
        <v>260.27841710000001</v>
      </c>
      <c r="J96" s="15">
        <v>89.949606869999997</v>
      </c>
      <c r="K96" s="3">
        <v>3.1463184540000002</v>
      </c>
      <c r="L96" s="3">
        <v>21.103610530000001</v>
      </c>
      <c r="M96" s="23">
        <v>28.488299940000001</v>
      </c>
      <c r="N96" s="3">
        <v>8.8727297089999997</v>
      </c>
      <c r="O96" s="43">
        <f t="shared" si="10"/>
        <v>0.78961156680000022</v>
      </c>
      <c r="P96" s="15">
        <v>556.98425899999995</v>
      </c>
      <c r="Q96" s="44">
        <f t="shared" si="11"/>
        <v>296.48981165999999</v>
      </c>
      <c r="R96" s="3">
        <v>7.9569179849999996</v>
      </c>
      <c r="S96" s="43">
        <f t="shared" si="9"/>
        <v>30.405086407000002</v>
      </c>
      <c r="T96" s="60">
        <v>70</v>
      </c>
      <c r="V96" s="43"/>
    </row>
    <row r="97" spans="1:22" x14ac:dyDescent="0.25">
      <c r="A97">
        <v>75</v>
      </c>
      <c r="B97" s="34">
        <v>635.8103625</v>
      </c>
      <c r="C97" s="64">
        <v>20.756386429999999</v>
      </c>
      <c r="D97" s="64">
        <v>22.016209360000001</v>
      </c>
      <c r="E97" s="64" t="s">
        <v>98</v>
      </c>
      <c r="F97" s="22">
        <v>29.934842929999999</v>
      </c>
      <c r="G97" s="22">
        <v>24.545568469999999</v>
      </c>
      <c r="H97" s="22">
        <v>34.97516512</v>
      </c>
      <c r="I97" s="23">
        <v>275.42322680000001</v>
      </c>
      <c r="J97" s="15">
        <v>69.135692329999998</v>
      </c>
      <c r="K97" s="3">
        <v>2.9332902220000001</v>
      </c>
      <c r="L97" s="3">
        <v>23.242423939999998</v>
      </c>
      <c r="M97" s="23">
        <v>27.412792939999999</v>
      </c>
      <c r="N97" s="3">
        <v>8.5115205370000009</v>
      </c>
      <c r="O97" s="43">
        <f t="shared" si="10"/>
        <v>0.72706725639999947</v>
      </c>
      <c r="P97" s="15">
        <v>599.54186170000003</v>
      </c>
      <c r="Q97" s="44">
        <f t="shared" si="11"/>
        <v>323.90260459999996</v>
      </c>
      <c r="R97" s="3">
        <v>7.9938914890000001</v>
      </c>
      <c r="S97" s="43">
        <f t="shared" si="9"/>
        <v>31.050465011</v>
      </c>
      <c r="T97" s="60">
        <v>75</v>
      </c>
      <c r="V97" s="43"/>
    </row>
    <row r="98" spans="1:22" s="52" customFormat="1" ht="21.95" customHeight="1" x14ac:dyDescent="0.25">
      <c r="A98" s="52">
        <v>80</v>
      </c>
      <c r="B98" s="54">
        <v>582.08187169999997</v>
      </c>
      <c r="C98" s="66">
        <v>21.47630792</v>
      </c>
      <c r="D98" s="66">
        <v>22.733259589999999</v>
      </c>
      <c r="E98" s="66" t="s">
        <v>99</v>
      </c>
      <c r="F98" s="55">
        <v>30.550073709999999</v>
      </c>
      <c r="G98" s="55">
        <v>25.944196049999999</v>
      </c>
      <c r="H98" s="55">
        <v>36.657985199999999</v>
      </c>
      <c r="I98" s="56">
        <v>289.89325439999999</v>
      </c>
      <c r="J98" s="44">
        <v>53.728490770000001</v>
      </c>
      <c r="K98" s="43">
        <v>2.7487185959999998</v>
      </c>
      <c r="L98" s="43">
        <v>25.522186560000002</v>
      </c>
      <c r="M98" s="56">
        <v>26.414899219999999</v>
      </c>
      <c r="N98" s="43">
        <v>8.1769853569999995</v>
      </c>
      <c r="O98" s="43">
        <f t="shared" si="10"/>
        <v>0.67278987520000011</v>
      </c>
      <c r="P98" s="44">
        <v>640.42678839999996</v>
      </c>
      <c r="Q98" s="44">
        <f t="shared" si="11"/>
        <v>350.31750381999996</v>
      </c>
      <c r="R98" s="43">
        <v>8.0053348549999992</v>
      </c>
      <c r="S98" s="43">
        <f t="shared" si="9"/>
        <v>31.616817617999999</v>
      </c>
      <c r="T98" s="61">
        <v>80</v>
      </c>
      <c r="V98" s="43"/>
    </row>
    <row r="99" spans="1:22" x14ac:dyDescent="0.25">
      <c r="A99">
        <v>85</v>
      </c>
      <c r="B99" s="34">
        <v>539.71928370000001</v>
      </c>
      <c r="C99" s="64">
        <v>22.130371709999999</v>
      </c>
      <c r="D99" s="64">
        <v>23.384714769999999</v>
      </c>
      <c r="E99" s="64" t="s">
        <v>100</v>
      </c>
      <c r="F99" s="22">
        <v>31.089022589999999</v>
      </c>
      <c r="G99" s="22">
        <v>27.192213389999999</v>
      </c>
      <c r="H99" s="22">
        <v>38.283475090000003</v>
      </c>
      <c r="I99" s="23">
        <v>303.73646960000002</v>
      </c>
      <c r="J99" s="15">
        <v>42.36258797</v>
      </c>
      <c r="K99" s="3">
        <v>2.5878183269999999</v>
      </c>
      <c r="L99" s="3">
        <v>27.888856619999999</v>
      </c>
      <c r="M99" s="23">
        <v>25.490499020000001</v>
      </c>
      <c r="N99" s="3">
        <v>7.8667428490000004</v>
      </c>
      <c r="O99" s="43">
        <f t="shared" si="10"/>
        <v>0.62535344139999993</v>
      </c>
      <c r="P99" s="15">
        <v>679.76050269999996</v>
      </c>
      <c r="Q99" s="44">
        <f t="shared" si="11"/>
        <v>375.80800283999997</v>
      </c>
      <c r="R99" s="3">
        <v>7.9971823850000003</v>
      </c>
      <c r="S99" s="43">
        <f t="shared" si="9"/>
        <v>32.1134573135</v>
      </c>
      <c r="T99" s="60">
        <v>85</v>
      </c>
      <c r="V99" s="43"/>
    </row>
    <row r="100" spans="1:22" x14ac:dyDescent="0.25">
      <c r="A100">
        <v>90</v>
      </c>
      <c r="B100" s="34">
        <v>505.51431000000002</v>
      </c>
      <c r="C100" s="64">
        <v>22.724253480000002</v>
      </c>
      <c r="D100" s="64">
        <v>23.976227959999999</v>
      </c>
      <c r="E100" s="64" t="s">
        <v>101</v>
      </c>
      <c r="F100" s="22">
        <v>31.560415079999999</v>
      </c>
      <c r="G100" s="22">
        <v>28.311263310000001</v>
      </c>
      <c r="H100" s="22">
        <v>39.85508359</v>
      </c>
      <c r="I100" s="23">
        <v>316.99470489999999</v>
      </c>
      <c r="J100" s="15">
        <v>34.204973780000003</v>
      </c>
      <c r="K100" s="3">
        <v>2.446713446</v>
      </c>
      <c r="L100" s="3">
        <v>30.178801100000001</v>
      </c>
      <c r="M100" s="23">
        <v>24.6344207</v>
      </c>
      <c r="N100" s="3">
        <v>7.5785311980000003</v>
      </c>
      <c r="O100" s="43">
        <f t="shared" si="10"/>
        <v>0.58362118719999989</v>
      </c>
      <c r="P100" s="15">
        <v>717.65315869999995</v>
      </c>
      <c r="Q100" s="44">
        <f t="shared" si="11"/>
        <v>400.44242353999999</v>
      </c>
      <c r="R100" s="3">
        <v>7.9739239849999999</v>
      </c>
      <c r="S100" s="43">
        <f t="shared" si="9"/>
        <v>32.548075558000001</v>
      </c>
      <c r="T100" s="60">
        <v>90</v>
      </c>
      <c r="V100" s="43"/>
    </row>
    <row r="101" spans="1:22" x14ac:dyDescent="0.25">
      <c r="A101">
        <v>95</v>
      </c>
      <c r="B101" s="34">
        <v>477.11800340000002</v>
      </c>
      <c r="C101" s="64">
        <v>23.263217000000001</v>
      </c>
      <c r="D101" s="64">
        <v>24.513041940000001</v>
      </c>
      <c r="E101" s="64" t="s">
        <v>102</v>
      </c>
      <c r="F101" s="22">
        <v>31.971560220000001</v>
      </c>
      <c r="G101" s="22">
        <v>29.33342326</v>
      </c>
      <c r="H101" s="22">
        <v>41.37593227</v>
      </c>
      <c r="I101" s="23">
        <v>329.70485860000002</v>
      </c>
      <c r="J101" s="15">
        <v>28.396306559999999</v>
      </c>
      <c r="K101" s="3">
        <v>2.3222590369999998</v>
      </c>
      <c r="L101" s="3">
        <v>32.268550849999997</v>
      </c>
      <c r="M101" s="23">
        <v>23.841190810000001</v>
      </c>
      <c r="N101" s="3">
        <v>7.3102688980000003</v>
      </c>
      <c r="O101" s="43">
        <f t="shared" si="10"/>
        <v>0.54668083540000034</v>
      </c>
      <c r="P101" s="15">
        <v>754.20450319999998</v>
      </c>
      <c r="Q101" s="44">
        <f t="shared" si="11"/>
        <v>424.28361434999999</v>
      </c>
      <c r="R101" s="3">
        <v>7.9389947699999999</v>
      </c>
      <c r="S101" s="43">
        <f t="shared" si="9"/>
        <v>32.927117168499997</v>
      </c>
      <c r="T101" s="60">
        <v>95</v>
      </c>
      <c r="V101" s="43"/>
    </row>
    <row r="102" spans="1:22" s="52" customFormat="1" ht="21.95" customHeight="1" x14ac:dyDescent="0.25">
      <c r="A102" s="52">
        <v>100</v>
      </c>
      <c r="B102" s="54">
        <v>453.03664620000001</v>
      </c>
      <c r="C102" s="66">
        <v>23.752124980000001</v>
      </c>
      <c r="D102" s="66">
        <v>25</v>
      </c>
      <c r="E102" s="66" t="s">
        <v>103</v>
      </c>
      <c r="F102" s="55">
        <v>32.328641529999999</v>
      </c>
      <c r="G102" s="55">
        <v>30.278132060000001</v>
      </c>
      <c r="H102" s="55">
        <v>42.848860590000001</v>
      </c>
      <c r="I102" s="56">
        <v>341.89979410000001</v>
      </c>
      <c r="J102" s="44">
        <v>24.081357149999999</v>
      </c>
      <c r="K102" s="43">
        <v>2.2118930570000002</v>
      </c>
      <c r="L102" s="43">
        <v>34.197679880000003</v>
      </c>
      <c r="M102" s="56">
        <v>23.105426080000001</v>
      </c>
      <c r="N102" s="43">
        <v>7.0600723179999996</v>
      </c>
      <c r="O102" s="43">
        <f t="shared" si="10"/>
        <v>0.51379487339999963</v>
      </c>
      <c r="P102" s="44">
        <v>789.50486479999995</v>
      </c>
      <c r="Q102" s="44">
        <f t="shared" si="11"/>
        <v>447.38904043000002</v>
      </c>
      <c r="R102" s="43">
        <v>7.8950486480000004</v>
      </c>
      <c r="S102" s="43">
        <f t="shared" si="9"/>
        <v>33.256047403499998</v>
      </c>
      <c r="T102" s="61">
        <v>100</v>
      </c>
      <c r="V102" s="43"/>
    </row>
    <row r="103" spans="1:22" x14ac:dyDescent="0.25">
      <c r="A103" s="31">
        <v>105</v>
      </c>
      <c r="B103" s="34">
        <v>432.32650289999998</v>
      </c>
      <c r="C103" s="64">
        <v>24.19545548</v>
      </c>
      <c r="D103" s="64">
        <v>25.441562359999999</v>
      </c>
      <c r="E103" s="64" t="s">
        <v>104</v>
      </c>
      <c r="F103" s="22">
        <v>32.636936830000003</v>
      </c>
      <c r="G103" s="22">
        <v>31.15289306</v>
      </c>
      <c r="H103" s="22">
        <v>44.276462610000003</v>
      </c>
      <c r="I103" s="23">
        <v>353.60902599999997</v>
      </c>
      <c r="J103" s="32">
        <v>20.710143380000002</v>
      </c>
      <c r="K103" s="22">
        <v>2.113517447</v>
      </c>
      <c r="L103" s="22">
        <v>36.046775779999997</v>
      </c>
      <c r="M103" s="23">
        <v>22.422029389999999</v>
      </c>
      <c r="N103" s="22">
        <v>6.826252255</v>
      </c>
      <c r="O103" s="43">
        <f t="shared" si="10"/>
        <v>0.4843625494000009</v>
      </c>
      <c r="P103" s="32">
        <v>823.63612599999999</v>
      </c>
      <c r="Q103" s="44">
        <f t="shared" si="11"/>
        <v>469.81106982</v>
      </c>
      <c r="R103" s="22">
        <v>7.8441535809999996</v>
      </c>
      <c r="S103" s="43">
        <f t="shared" si="9"/>
        <v>33.539547903500001</v>
      </c>
      <c r="T103" s="60">
        <v>105</v>
      </c>
      <c r="V103" s="43"/>
    </row>
    <row r="104" spans="1:22" x14ac:dyDescent="0.25">
      <c r="A104" s="31">
        <v>110</v>
      </c>
      <c r="B104" s="34">
        <v>414.22793039999999</v>
      </c>
      <c r="C104" s="64">
        <v>24.597321709999999</v>
      </c>
      <c r="D104" s="64">
        <v>25.841825830000001</v>
      </c>
      <c r="E104" s="64" t="s">
        <v>105</v>
      </c>
      <c r="F104" s="22">
        <v>32.900986930000002</v>
      </c>
      <c r="G104" s="22">
        <v>31.970983830000002</v>
      </c>
      <c r="H104" s="22">
        <v>45.661117400000002</v>
      </c>
      <c r="I104" s="23">
        <v>364.85925279999998</v>
      </c>
      <c r="J104" s="32">
        <v>18.098572480000001</v>
      </c>
      <c r="K104" s="22">
        <v>2.0254042480000001</v>
      </c>
      <c r="L104" s="22">
        <v>37.747548940000001</v>
      </c>
      <c r="M104" s="23">
        <v>21.78627766</v>
      </c>
      <c r="N104" s="22">
        <v>6.6073008939999998</v>
      </c>
      <c r="O104" s="43">
        <f t="shared" si="10"/>
        <v>0.45789086959999975</v>
      </c>
      <c r="P104" s="32">
        <v>856.67263049999997</v>
      </c>
      <c r="Q104" s="44">
        <f t="shared" si="11"/>
        <v>491.59734748</v>
      </c>
      <c r="R104" s="22">
        <v>7.7879330050000002</v>
      </c>
      <c r="S104" s="43">
        <f t="shared" si="9"/>
        <v>33.781664004000007</v>
      </c>
      <c r="T104" s="60">
        <v>110</v>
      </c>
      <c r="V104" s="43"/>
    </row>
    <row r="105" spans="1:22" x14ac:dyDescent="0.25">
      <c r="A105" s="31">
        <v>115</v>
      </c>
      <c r="B105" s="34">
        <v>398.0532662</v>
      </c>
      <c r="C105" s="64">
        <v>24.961493730000001</v>
      </c>
      <c r="D105" s="64">
        <v>26.204545419999999</v>
      </c>
      <c r="E105" s="64" t="s">
        <v>106</v>
      </c>
      <c r="F105" s="22">
        <v>33.124726780000003</v>
      </c>
      <c r="G105" s="22">
        <v>32.757664220000002</v>
      </c>
      <c r="H105" s="22">
        <v>47.005014369999998</v>
      </c>
      <c r="I105" s="23">
        <v>375.67477769999999</v>
      </c>
      <c r="J105" s="32">
        <v>16.174664140000001</v>
      </c>
      <c r="K105" s="22">
        <v>1.9461218819999999</v>
      </c>
      <c r="L105" s="22">
        <v>39.140146010000002</v>
      </c>
      <c r="M105" s="23">
        <v>21.193850229999999</v>
      </c>
      <c r="N105" s="22">
        <v>6.4018750320000004</v>
      </c>
      <c r="O105" s="43">
        <f t="shared" si="10"/>
        <v>0.43397234640000021</v>
      </c>
      <c r="P105" s="32">
        <v>888.68200569999999</v>
      </c>
      <c r="Q105" s="44">
        <f t="shared" si="11"/>
        <v>512.79119771000001</v>
      </c>
      <c r="R105" s="22">
        <v>7.7276696139999999</v>
      </c>
      <c r="S105" s="43">
        <f t="shared" si="9"/>
        <v>33.985917796000003</v>
      </c>
      <c r="T105" s="60">
        <v>115</v>
      </c>
      <c r="V105" s="43"/>
    </row>
    <row r="106" spans="1:22" ht="15.75" thickBot="1" x14ac:dyDescent="0.3">
      <c r="A106" s="25">
        <v>120</v>
      </c>
      <c r="B106" s="35">
        <v>383.3110891</v>
      </c>
      <c r="C106" s="46">
        <v>25.291420800000001</v>
      </c>
      <c r="D106" s="46">
        <v>26.533156649999999</v>
      </c>
      <c r="E106" s="46" t="s">
        <v>107</v>
      </c>
      <c r="F106" s="26">
        <v>33.311588669999999</v>
      </c>
      <c r="G106" s="26">
        <v>33.534635629999997</v>
      </c>
      <c r="H106" s="26">
        <v>48.31017465</v>
      </c>
      <c r="I106" s="28">
        <v>386.0778454</v>
      </c>
      <c r="J106" s="27">
        <v>14.74217717</v>
      </c>
      <c r="K106" s="26">
        <v>1.874477314</v>
      </c>
      <c r="L106" s="26">
        <v>40.235957480000003</v>
      </c>
      <c r="M106" s="28">
        <v>20.64082509</v>
      </c>
      <c r="N106" s="26">
        <v>6.208778562</v>
      </c>
      <c r="O106" s="57">
        <f t="shared" si="10"/>
        <v>0.41226784079999917</v>
      </c>
      <c r="P106" s="27">
        <v>919.72589849999997</v>
      </c>
      <c r="Q106" s="58">
        <f t="shared" si="11"/>
        <v>533.43202280000003</v>
      </c>
      <c r="R106" s="26">
        <v>7.6643824870000001</v>
      </c>
      <c r="S106" s="57">
        <f t="shared" si="9"/>
        <v>34.155396381999999</v>
      </c>
      <c r="T106" s="62">
        <v>120</v>
      </c>
      <c r="V106" s="43"/>
    </row>
    <row r="107" spans="1:22" ht="15.75" thickTop="1" x14ac:dyDescent="0.25"/>
    <row r="109" spans="1:22" s="1" customFormat="1" ht="18.75" x14ac:dyDescent="0.3">
      <c r="A109" s="1" t="s">
        <v>22</v>
      </c>
      <c r="C109" s="2"/>
      <c r="D109" s="2"/>
      <c r="E109" s="2"/>
      <c r="F109" s="2"/>
      <c r="G109" s="1" t="s">
        <v>19</v>
      </c>
      <c r="H109" s="2"/>
      <c r="I109" s="14"/>
      <c r="K109" s="2"/>
      <c r="L109" s="2"/>
      <c r="M109" s="14"/>
      <c r="N109" s="2"/>
      <c r="O109" s="2"/>
      <c r="P109" s="14"/>
      <c r="Q109" s="14"/>
      <c r="R109" s="36"/>
      <c r="T109" s="69"/>
    </row>
    <row r="110" spans="1:22" s="1" customFormat="1" ht="18.75" x14ac:dyDescent="0.3">
      <c r="C110" s="2"/>
      <c r="D110" s="2"/>
      <c r="E110" s="2"/>
      <c r="F110" s="2"/>
      <c r="G110" s="2"/>
      <c r="H110" s="2"/>
      <c r="I110" s="14"/>
      <c r="K110" s="2"/>
      <c r="L110" s="2"/>
      <c r="M110" s="14"/>
      <c r="N110" s="2"/>
      <c r="O110" s="2"/>
      <c r="P110" s="14"/>
      <c r="Q110" s="14"/>
      <c r="R110" s="2"/>
      <c r="T110" s="36" t="s">
        <v>32</v>
      </c>
    </row>
    <row r="111" spans="1:22" ht="15.75" thickBot="1" x14ac:dyDescent="0.3">
      <c r="T111" s="9" t="s">
        <v>125</v>
      </c>
    </row>
    <row r="112" spans="1:22" ht="15.75" thickTop="1" x14ac:dyDescent="0.25">
      <c r="A112" s="4"/>
      <c r="B112" s="70" t="s">
        <v>1</v>
      </c>
      <c r="C112" s="70"/>
      <c r="D112" s="70"/>
      <c r="E112" s="70"/>
      <c r="F112" s="70"/>
      <c r="G112" s="70"/>
      <c r="H112" s="70"/>
      <c r="I112" s="70"/>
      <c r="J112" s="71" t="s">
        <v>2</v>
      </c>
      <c r="K112" s="72"/>
      <c r="L112" s="72"/>
      <c r="M112" s="73"/>
      <c r="N112" s="71" t="s">
        <v>23</v>
      </c>
      <c r="O112" s="72"/>
      <c r="P112" s="72"/>
      <c r="Q112" s="72"/>
      <c r="R112" s="72"/>
      <c r="S112" s="72"/>
      <c r="T112" s="37"/>
    </row>
    <row r="113" spans="1:22" s="9" customFormat="1" ht="68.099999999999994" customHeight="1" x14ac:dyDescent="0.25">
      <c r="A113" s="5" t="s">
        <v>3</v>
      </c>
      <c r="B113" s="6" t="s">
        <v>4</v>
      </c>
      <c r="C113" s="38" t="s">
        <v>5</v>
      </c>
      <c r="D113" s="39" t="s">
        <v>6</v>
      </c>
      <c r="E113" s="39" t="s">
        <v>24</v>
      </c>
      <c r="F113" s="7" t="s">
        <v>7</v>
      </c>
      <c r="G113" s="29" t="s">
        <v>20</v>
      </c>
      <c r="H113" s="29" t="s">
        <v>8</v>
      </c>
      <c r="I113" s="17" t="s">
        <v>21</v>
      </c>
      <c r="J113" s="40" t="s">
        <v>4</v>
      </c>
      <c r="K113" s="7" t="s">
        <v>7</v>
      </c>
      <c r="L113" s="29" t="s">
        <v>20</v>
      </c>
      <c r="M113" s="17" t="s">
        <v>21</v>
      </c>
      <c r="N113" s="8" t="s">
        <v>25</v>
      </c>
      <c r="O113" s="8" t="s">
        <v>26</v>
      </c>
      <c r="P113" s="30" t="s">
        <v>27</v>
      </c>
      <c r="Q113" s="30" t="s">
        <v>28</v>
      </c>
      <c r="R113" s="8" t="s">
        <v>29</v>
      </c>
      <c r="S113" s="8" t="s">
        <v>30</v>
      </c>
      <c r="T113" s="6" t="s">
        <v>3</v>
      </c>
    </row>
    <row r="114" spans="1:22" s="9" customFormat="1" ht="19.5" customHeight="1" x14ac:dyDescent="0.25">
      <c r="A114" s="10" t="s">
        <v>9</v>
      </c>
      <c r="B114" s="11" t="s">
        <v>10</v>
      </c>
      <c r="C114" s="41" t="s">
        <v>11</v>
      </c>
      <c r="D114" s="41" t="s">
        <v>11</v>
      </c>
      <c r="E114" s="41" t="s">
        <v>11</v>
      </c>
      <c r="F114" s="12" t="s">
        <v>12</v>
      </c>
      <c r="G114" s="12" t="s">
        <v>13</v>
      </c>
      <c r="H114" s="12" t="s">
        <v>13</v>
      </c>
      <c r="I114" s="16" t="s">
        <v>14</v>
      </c>
      <c r="J114" s="42" t="s">
        <v>10</v>
      </c>
      <c r="K114" s="12" t="s">
        <v>12</v>
      </c>
      <c r="L114" s="12" t="s">
        <v>13</v>
      </c>
      <c r="M114" s="18" t="s">
        <v>14</v>
      </c>
      <c r="N114" s="12" t="s">
        <v>15</v>
      </c>
      <c r="O114" s="12" t="s">
        <v>31</v>
      </c>
      <c r="P114" s="16" t="s">
        <v>14</v>
      </c>
      <c r="Q114" s="16" t="s">
        <v>14</v>
      </c>
      <c r="R114" s="12" t="s">
        <v>15</v>
      </c>
      <c r="S114" s="12" t="s">
        <v>12</v>
      </c>
      <c r="T114" s="13" t="s">
        <v>9</v>
      </c>
    </row>
    <row r="115" spans="1:22" s="52" customFormat="1" ht="21.95" customHeight="1" x14ac:dyDescent="0.25">
      <c r="A115" s="52">
        <v>40</v>
      </c>
      <c r="B115" s="49">
        <v>3023.4027719999999</v>
      </c>
      <c r="C115" s="65">
        <v>10.588098390000001</v>
      </c>
      <c r="D115" s="65">
        <v>11.88847554</v>
      </c>
      <c r="E115" s="65" t="s">
        <v>108</v>
      </c>
      <c r="F115" s="50">
        <v>18.068250769999999</v>
      </c>
      <c r="G115" s="50">
        <v>9.4870119329999998</v>
      </c>
      <c r="H115" s="50">
        <v>18.286704749999998</v>
      </c>
      <c r="I115" s="51">
        <v>111.63156530000001</v>
      </c>
      <c r="J115" s="44">
        <v>820.45424089999995</v>
      </c>
      <c r="K115" s="43">
        <v>4.669092858</v>
      </c>
      <c r="L115" s="43">
        <v>8.5122453480000004</v>
      </c>
      <c r="M115" s="51">
        <v>26.192372379999998</v>
      </c>
      <c r="N115" s="43">
        <v>9.0723064820000001</v>
      </c>
      <c r="O115" s="43">
        <v>1.3</v>
      </c>
      <c r="P115" s="44">
        <v>137.82393769999999</v>
      </c>
      <c r="Q115" s="44">
        <v>26</v>
      </c>
      <c r="R115" s="43">
        <v>3.4455984430000002</v>
      </c>
      <c r="S115" s="52">
        <v>19.5</v>
      </c>
      <c r="T115" s="59">
        <v>40</v>
      </c>
      <c r="V115" s="43"/>
    </row>
    <row r="116" spans="1:22" x14ac:dyDescent="0.25">
      <c r="A116">
        <v>45</v>
      </c>
      <c r="B116" s="34">
        <v>2427.8262789999999</v>
      </c>
      <c r="C116" s="64">
        <v>11.77159088</v>
      </c>
      <c r="D116" s="64">
        <v>13.067247890000001</v>
      </c>
      <c r="E116" s="64" t="s">
        <v>109</v>
      </c>
      <c r="F116" s="22">
        <v>19.824037140000002</v>
      </c>
      <c r="G116" s="22">
        <v>10.914780240000001</v>
      </c>
      <c r="H116" s="22">
        <v>20.161080810000001</v>
      </c>
      <c r="I116" s="23">
        <v>129.1938351</v>
      </c>
      <c r="J116" s="15">
        <v>595.57649300000003</v>
      </c>
      <c r="K116" s="3">
        <v>4.4488558759999997</v>
      </c>
      <c r="L116" s="3">
        <v>9.7523763730000006</v>
      </c>
      <c r="M116" s="23">
        <v>26.891250400000001</v>
      </c>
      <c r="N116" s="3">
        <v>8.8907040330000005</v>
      </c>
      <c r="O116" s="43">
        <f>+(F116-F115+K116)/5</f>
        <v>1.2409284492000006</v>
      </c>
      <c r="P116" s="15">
        <v>182.2774579</v>
      </c>
      <c r="Q116" s="44">
        <f>+M116+Q115</f>
        <v>52.891250400000004</v>
      </c>
      <c r="R116" s="3">
        <v>4.0506101750000001</v>
      </c>
      <c r="S116" s="43">
        <f t="shared" ref="S116:S131" si="12">+(F115+F116+K116)/2</f>
        <v>21.170571893000002</v>
      </c>
      <c r="T116" s="60">
        <v>45</v>
      </c>
      <c r="V116" s="43"/>
    </row>
    <row r="117" spans="1:22" x14ac:dyDescent="0.25">
      <c r="A117">
        <v>50</v>
      </c>
      <c r="B117" s="34">
        <v>1990.9855669999999</v>
      </c>
      <c r="C117" s="64">
        <v>12.861410510000001</v>
      </c>
      <c r="D117" s="64">
        <v>14.152721</v>
      </c>
      <c r="E117" s="64" t="s">
        <v>110</v>
      </c>
      <c r="F117" s="22">
        <v>21.337708589999998</v>
      </c>
      <c r="G117" s="22">
        <v>12.35835537</v>
      </c>
      <c r="H117" s="22">
        <v>21.939187579999999</v>
      </c>
      <c r="I117" s="23">
        <v>145.49107409999999</v>
      </c>
      <c r="J117" s="15">
        <v>436.84071280000001</v>
      </c>
      <c r="K117" s="3">
        <v>4.1722062969999998</v>
      </c>
      <c r="L117" s="3">
        <v>11.027482900000001</v>
      </c>
      <c r="M117" s="23">
        <v>26.889513740000002</v>
      </c>
      <c r="N117" s="3">
        <v>8.6373505500000007</v>
      </c>
      <c r="O117" s="43">
        <f t="shared" ref="O117:O131" si="13">+(F117-F116+K117)/5</f>
        <v>1.1371755493999993</v>
      </c>
      <c r="P117" s="15">
        <v>225.4642106</v>
      </c>
      <c r="Q117" s="44">
        <f t="shared" ref="Q117:Q131" si="14">+M117+Q116</f>
        <v>79.780764140000002</v>
      </c>
      <c r="R117" s="3">
        <v>4.5092842129999999</v>
      </c>
      <c r="S117" s="43">
        <f t="shared" si="12"/>
        <v>22.666976013500001</v>
      </c>
      <c r="T117" s="60">
        <v>50</v>
      </c>
      <c r="V117" s="43"/>
    </row>
    <row r="118" spans="1:22" x14ac:dyDescent="0.25">
      <c r="A118">
        <v>55</v>
      </c>
      <c r="B118" s="34">
        <v>1668.1330250000001</v>
      </c>
      <c r="C118" s="64">
        <v>13.862163649999999</v>
      </c>
      <c r="D118" s="64">
        <v>15.14948283</v>
      </c>
      <c r="E118" s="64" t="s">
        <v>111</v>
      </c>
      <c r="F118" s="22">
        <v>22.655498990000002</v>
      </c>
      <c r="G118" s="22">
        <v>13.785770230000001</v>
      </c>
      <c r="H118" s="22">
        <v>23.63115487</v>
      </c>
      <c r="I118" s="23">
        <v>160.7448249</v>
      </c>
      <c r="J118" s="15">
        <v>322.8525416</v>
      </c>
      <c r="K118" s="3">
        <v>3.8952323199999999</v>
      </c>
      <c r="L118" s="3">
        <v>12.394232450000001</v>
      </c>
      <c r="M118" s="23">
        <v>26.536566409999999</v>
      </c>
      <c r="N118" s="3">
        <v>8.3580634400000005</v>
      </c>
      <c r="O118" s="43">
        <f t="shared" si="13"/>
        <v>1.0426045440000007</v>
      </c>
      <c r="P118" s="15">
        <v>267.25452780000001</v>
      </c>
      <c r="Q118" s="44">
        <f t="shared" si="14"/>
        <v>106.31733055000001</v>
      </c>
      <c r="R118" s="3">
        <v>4.8591732329999999</v>
      </c>
      <c r="S118" s="43">
        <f t="shared" si="12"/>
        <v>23.944219950000001</v>
      </c>
      <c r="T118" s="60">
        <v>55</v>
      </c>
      <c r="V118" s="43"/>
    </row>
    <row r="119" spans="1:22" s="52" customFormat="1" ht="21.95" customHeight="1" x14ac:dyDescent="0.25">
      <c r="A119" s="52">
        <v>60</v>
      </c>
      <c r="B119" s="54">
        <v>1427.714659</v>
      </c>
      <c r="C119" s="66">
        <v>14.77906215</v>
      </c>
      <c r="D119" s="66">
        <v>16.062724459999998</v>
      </c>
      <c r="E119" s="66" t="s">
        <v>112</v>
      </c>
      <c r="F119" s="55">
        <v>23.811545729999999</v>
      </c>
      <c r="G119" s="55">
        <v>15.173358869999999</v>
      </c>
      <c r="H119" s="55">
        <v>25.24530583</v>
      </c>
      <c r="I119" s="56">
        <v>175.1102219</v>
      </c>
      <c r="J119" s="44">
        <v>240.4183659</v>
      </c>
      <c r="K119" s="43">
        <v>3.6375721580000002</v>
      </c>
      <c r="L119" s="43">
        <v>13.879603100000001</v>
      </c>
      <c r="M119" s="56">
        <v>26.006569280000001</v>
      </c>
      <c r="N119" s="43">
        <v>8.0743932459999996</v>
      </c>
      <c r="O119" s="43">
        <f t="shared" si="13"/>
        <v>0.95872377959999944</v>
      </c>
      <c r="P119" s="44">
        <v>307.6264941</v>
      </c>
      <c r="Q119" s="44">
        <f t="shared" si="14"/>
        <v>132.32389983000002</v>
      </c>
      <c r="R119" s="43">
        <v>5.1271082339999996</v>
      </c>
      <c r="S119" s="43">
        <f t="shared" si="12"/>
        <v>25.052308439000001</v>
      </c>
      <c r="T119" s="61">
        <v>60</v>
      </c>
      <c r="V119" s="43"/>
    </row>
    <row r="120" spans="1:22" x14ac:dyDescent="0.25">
      <c r="A120">
        <v>65</v>
      </c>
      <c r="B120" s="34">
        <v>1247.162566</v>
      </c>
      <c r="C120" s="64">
        <v>15.617587070000001</v>
      </c>
      <c r="D120" s="64">
        <v>16.897905089999998</v>
      </c>
      <c r="E120" s="64" t="s">
        <v>113</v>
      </c>
      <c r="F120" s="22">
        <v>24.831773099999999</v>
      </c>
      <c r="G120" s="22">
        <v>16.506113240000001</v>
      </c>
      <c r="H120" s="22">
        <v>26.78861818</v>
      </c>
      <c r="I120" s="23">
        <v>188.70199120000001</v>
      </c>
      <c r="J120" s="15">
        <v>180.55209300000001</v>
      </c>
      <c r="K120" s="3">
        <v>3.4048772550000002</v>
      </c>
      <c r="L120" s="3">
        <v>15.495461880000001</v>
      </c>
      <c r="M120" s="23">
        <v>25.39184376</v>
      </c>
      <c r="N120" s="3">
        <v>7.7967226170000004</v>
      </c>
      <c r="O120" s="43">
        <f t="shared" si="13"/>
        <v>0.88502092500000029</v>
      </c>
      <c r="P120" s="15">
        <v>346.61010709999999</v>
      </c>
      <c r="Q120" s="44">
        <f t="shared" si="14"/>
        <v>157.71574359000002</v>
      </c>
      <c r="R120" s="3">
        <v>5.3324631870000001</v>
      </c>
      <c r="S120" s="43">
        <f t="shared" si="12"/>
        <v>26.0240980425</v>
      </c>
      <c r="T120" s="60">
        <v>65</v>
      </c>
      <c r="V120" s="43"/>
    </row>
    <row r="121" spans="1:22" x14ac:dyDescent="0.25">
      <c r="A121">
        <v>70</v>
      </c>
      <c r="B121" s="34">
        <v>1110.2527070000001</v>
      </c>
      <c r="C121" s="64">
        <v>16.383268009999998</v>
      </c>
      <c r="D121" s="64">
        <v>17.66053226</v>
      </c>
      <c r="E121" s="64" t="s">
        <v>114</v>
      </c>
      <c r="F121" s="22">
        <v>25.736332480000002</v>
      </c>
      <c r="G121" s="22">
        <v>17.76821395</v>
      </c>
      <c r="H121" s="22">
        <v>28.267036189999999</v>
      </c>
      <c r="I121" s="23">
        <v>201.60849440000001</v>
      </c>
      <c r="J121" s="15">
        <v>136.90985879999999</v>
      </c>
      <c r="K121" s="3">
        <v>3.1973065639999998</v>
      </c>
      <c r="L121" s="3">
        <v>17.24367535</v>
      </c>
      <c r="M121" s="23">
        <v>24.743287550000002</v>
      </c>
      <c r="N121" s="3">
        <v>7.5299581590000004</v>
      </c>
      <c r="O121" s="43">
        <f t="shared" si="13"/>
        <v>0.82037318880000032</v>
      </c>
      <c r="P121" s="15">
        <v>384.2598979</v>
      </c>
      <c r="Q121" s="44">
        <f t="shared" si="14"/>
        <v>182.45903114000001</v>
      </c>
      <c r="R121" s="3">
        <v>5.4894271129999996</v>
      </c>
      <c r="S121" s="43">
        <f t="shared" si="12"/>
        <v>26.882706072000001</v>
      </c>
      <c r="T121" s="60">
        <v>70</v>
      </c>
      <c r="V121" s="43"/>
    </row>
    <row r="122" spans="1:22" x14ac:dyDescent="0.25">
      <c r="A122">
        <v>75</v>
      </c>
      <c r="B122" s="34">
        <v>1005.330522</v>
      </c>
      <c r="C122" s="64">
        <v>17.08153884</v>
      </c>
      <c r="D122" s="64">
        <v>18.35601818</v>
      </c>
      <c r="E122" s="64" t="s">
        <v>115</v>
      </c>
      <c r="F122" s="22">
        <v>26.54119854</v>
      </c>
      <c r="G122" s="22">
        <v>18.936875270000002</v>
      </c>
      <c r="H122" s="22">
        <v>29.685690220000001</v>
      </c>
      <c r="I122" s="23">
        <v>213.89996149999999</v>
      </c>
      <c r="J122" s="15">
        <v>104.922185</v>
      </c>
      <c r="K122" s="3">
        <v>3.0129565700000001</v>
      </c>
      <c r="L122" s="3">
        <v>19.121318349999999</v>
      </c>
      <c r="M122" s="23">
        <v>24.089567219999999</v>
      </c>
      <c r="N122" s="3">
        <v>7.2762068519999996</v>
      </c>
      <c r="O122" s="43">
        <f t="shared" si="13"/>
        <v>0.76356452599999969</v>
      </c>
      <c r="P122" s="15">
        <v>420.64093220000001</v>
      </c>
      <c r="Q122" s="44">
        <f t="shared" si="14"/>
        <v>206.54859836</v>
      </c>
      <c r="R122" s="3">
        <v>5.6085457630000004</v>
      </c>
      <c r="S122" s="43">
        <f t="shared" si="12"/>
        <v>27.645243794999999</v>
      </c>
      <c r="T122" s="60">
        <v>75</v>
      </c>
      <c r="V122" s="43"/>
    </row>
    <row r="123" spans="1:22" s="52" customFormat="1" ht="21.95" customHeight="1" x14ac:dyDescent="0.25">
      <c r="A123" s="52">
        <v>80</v>
      </c>
      <c r="B123" s="54">
        <v>901.74199940000005</v>
      </c>
      <c r="C123" s="66">
        <v>17.71764473</v>
      </c>
      <c r="D123" s="66">
        <v>18.98958708</v>
      </c>
      <c r="E123" s="66" t="s">
        <v>116</v>
      </c>
      <c r="F123" s="55">
        <v>27.259249319999999</v>
      </c>
      <c r="G123" s="55">
        <v>20.235759900000001</v>
      </c>
      <c r="H123" s="55">
        <v>31.049056409999999</v>
      </c>
      <c r="I123" s="56">
        <v>225.63362760000001</v>
      </c>
      <c r="J123" s="44">
        <v>103.5885229</v>
      </c>
      <c r="K123" s="43">
        <v>2.8492927419999998</v>
      </c>
      <c r="L123" s="43">
        <v>18.714049549999999</v>
      </c>
      <c r="M123" s="56">
        <v>23.44688871</v>
      </c>
      <c r="N123" s="43">
        <v>7.036110979</v>
      </c>
      <c r="O123" s="43">
        <f t="shared" si="13"/>
        <v>0.71346870439999965</v>
      </c>
      <c r="P123" s="44">
        <v>455.82148710000001</v>
      </c>
      <c r="Q123" s="44">
        <f t="shared" si="14"/>
        <v>229.99548707</v>
      </c>
      <c r="R123" s="43">
        <v>5.6977685889999998</v>
      </c>
      <c r="S123" s="43">
        <f t="shared" si="12"/>
        <v>28.324870301000001</v>
      </c>
      <c r="T123" s="61">
        <v>80</v>
      </c>
      <c r="V123" s="43"/>
    </row>
    <row r="124" spans="1:22" x14ac:dyDescent="0.25">
      <c r="A124">
        <v>85</v>
      </c>
      <c r="B124" s="34">
        <v>819.49550480000005</v>
      </c>
      <c r="C124" s="64">
        <v>18.296584410000001</v>
      </c>
      <c r="D124" s="64">
        <v>19.566217779999999</v>
      </c>
      <c r="E124" s="64" t="s">
        <v>117</v>
      </c>
      <c r="F124" s="22">
        <v>27.901018199999999</v>
      </c>
      <c r="G124" s="22">
        <v>21.435090890000001</v>
      </c>
      <c r="H124" s="22">
        <v>32.361075829999997</v>
      </c>
      <c r="I124" s="23">
        <v>236.85710069999999</v>
      </c>
      <c r="J124" s="15">
        <v>82.246494650000002</v>
      </c>
      <c r="K124" s="3">
        <v>2.7037454900000002</v>
      </c>
      <c r="L124" s="3">
        <v>20.458757970000001</v>
      </c>
      <c r="M124" s="23">
        <v>22.824246599999999</v>
      </c>
      <c r="N124" s="3">
        <v>6.8095439219999996</v>
      </c>
      <c r="O124" s="43">
        <f t="shared" si="13"/>
        <v>0.66910287400000024</v>
      </c>
      <c r="P124" s="15">
        <v>489.86920670000001</v>
      </c>
      <c r="Q124" s="44">
        <f t="shared" si="14"/>
        <v>252.81973367000001</v>
      </c>
      <c r="R124" s="3">
        <v>5.763167138</v>
      </c>
      <c r="S124" s="43">
        <f t="shared" si="12"/>
        <v>28.932006505</v>
      </c>
      <c r="T124" s="60">
        <v>85</v>
      </c>
      <c r="V124" s="43"/>
    </row>
    <row r="125" spans="1:22" x14ac:dyDescent="0.25">
      <c r="A125">
        <v>90</v>
      </c>
      <c r="B125" s="34">
        <v>753.20068000000003</v>
      </c>
      <c r="C125" s="64">
        <v>18.823076749999998</v>
      </c>
      <c r="D125" s="64">
        <v>20.090610309999999</v>
      </c>
      <c r="E125" s="64" t="s">
        <v>118</v>
      </c>
      <c r="F125" s="22">
        <v>28.47523069</v>
      </c>
      <c r="G125" s="22">
        <v>22.539102069999998</v>
      </c>
      <c r="H125" s="22">
        <v>33.625245640000003</v>
      </c>
      <c r="I125" s="23">
        <v>247.61065690000001</v>
      </c>
      <c r="J125" s="15">
        <v>66.294824719999994</v>
      </c>
      <c r="K125" s="3">
        <v>2.5739441850000002</v>
      </c>
      <c r="L125" s="3">
        <v>22.233857019999999</v>
      </c>
      <c r="M125" s="23">
        <v>22.226366769999998</v>
      </c>
      <c r="N125" s="3">
        <v>6.595984606</v>
      </c>
      <c r="O125" s="43">
        <f t="shared" si="13"/>
        <v>0.62963133500000024</v>
      </c>
      <c r="P125" s="15">
        <v>522.84912970000005</v>
      </c>
      <c r="Q125" s="44">
        <f t="shared" si="14"/>
        <v>275.04610044000003</v>
      </c>
      <c r="R125" s="3">
        <v>5.8094347749999997</v>
      </c>
      <c r="S125" s="43">
        <f t="shared" si="12"/>
        <v>29.475096537500001</v>
      </c>
      <c r="T125" s="60">
        <v>90</v>
      </c>
      <c r="V125" s="43"/>
    </row>
    <row r="126" spans="1:22" x14ac:dyDescent="0.25">
      <c r="A126">
        <v>95</v>
      </c>
      <c r="B126" s="34">
        <v>698.75979719999998</v>
      </c>
      <c r="C126" s="64">
        <v>19.301544199999999</v>
      </c>
      <c r="D126" s="64">
        <v>20.567169490000001</v>
      </c>
      <c r="E126" s="64" t="s">
        <v>119</v>
      </c>
      <c r="F126" s="22">
        <v>28.98919583</v>
      </c>
      <c r="G126" s="22">
        <v>23.563752770000001</v>
      </c>
      <c r="H126" s="22">
        <v>34.844689969999997</v>
      </c>
      <c r="I126" s="23">
        <v>257.92886040000002</v>
      </c>
      <c r="J126" s="15">
        <v>54.440882799999997</v>
      </c>
      <c r="K126" s="3">
        <v>2.4577922239999999</v>
      </c>
      <c r="L126" s="3">
        <v>23.9753559</v>
      </c>
      <c r="M126" s="23">
        <v>21.65541305</v>
      </c>
      <c r="N126" s="3">
        <v>6.3947233020000001</v>
      </c>
      <c r="O126" s="43">
        <f t="shared" si="13"/>
        <v>0.59435147279999989</v>
      </c>
      <c r="P126" s="15">
        <v>554.82274619999998</v>
      </c>
      <c r="Q126" s="44">
        <f t="shared" si="14"/>
        <v>296.70151349000002</v>
      </c>
      <c r="R126" s="3">
        <v>5.8402394339999999</v>
      </c>
      <c r="S126" s="43">
        <f t="shared" si="12"/>
        <v>29.961109372000003</v>
      </c>
      <c r="T126" s="60">
        <v>95</v>
      </c>
      <c r="V126" s="43"/>
    </row>
    <row r="127" spans="1:22" s="52" customFormat="1" ht="21.95" customHeight="1" x14ac:dyDescent="0.25">
      <c r="A127" s="52">
        <v>100</v>
      </c>
      <c r="B127" s="54">
        <v>653.3647866</v>
      </c>
      <c r="C127" s="66">
        <v>19.73610789</v>
      </c>
      <c r="D127" s="66">
        <v>21</v>
      </c>
      <c r="E127" s="66" t="s">
        <v>120</v>
      </c>
      <c r="F127" s="55">
        <v>29.449097139999999</v>
      </c>
      <c r="G127" s="55">
        <v>24.51863084</v>
      </c>
      <c r="H127" s="55">
        <v>36.022216219999997</v>
      </c>
      <c r="I127" s="56">
        <v>267.8417359</v>
      </c>
      <c r="J127" s="44">
        <v>45.395010669999998</v>
      </c>
      <c r="K127" s="43">
        <v>2.3534732979999999</v>
      </c>
      <c r="L127" s="43">
        <v>25.692456839999998</v>
      </c>
      <c r="M127" s="56">
        <v>21.11200401</v>
      </c>
      <c r="N127" s="43">
        <v>6.2049759050000004</v>
      </c>
      <c r="O127" s="43">
        <f t="shared" si="13"/>
        <v>0.56267492159999988</v>
      </c>
      <c r="P127" s="44">
        <v>585.84762579999995</v>
      </c>
      <c r="Q127" s="44">
        <f t="shared" si="14"/>
        <v>317.81351750000005</v>
      </c>
      <c r="R127" s="43">
        <v>5.8584762579999996</v>
      </c>
      <c r="S127" s="43">
        <f t="shared" si="12"/>
        <v>30.395883133999998</v>
      </c>
      <c r="T127" s="61">
        <v>100</v>
      </c>
      <c r="V127" s="43"/>
    </row>
    <row r="128" spans="1:22" x14ac:dyDescent="0.25">
      <c r="A128">
        <v>105</v>
      </c>
      <c r="B128" s="34">
        <v>615.08847290000006</v>
      </c>
      <c r="C128" s="64">
        <v>20.130590730000002</v>
      </c>
      <c r="D128" s="64">
        <v>21.39290952</v>
      </c>
      <c r="E128" s="64" t="s">
        <v>121</v>
      </c>
      <c r="F128" s="22">
        <v>29.860212440000002</v>
      </c>
      <c r="G128" s="22">
        <v>25.406214800000001</v>
      </c>
      <c r="H128" s="22">
        <v>37.160360240000003</v>
      </c>
      <c r="I128" s="23">
        <v>277.3756401</v>
      </c>
      <c r="J128" s="15">
        <v>38.276313690000002</v>
      </c>
      <c r="K128" s="3">
        <v>2.259429763</v>
      </c>
      <c r="L128" s="3">
        <v>27.415074430000001</v>
      </c>
      <c r="M128" s="23">
        <v>20.595831860000001</v>
      </c>
      <c r="N128" s="3">
        <v>6.0259472040000004</v>
      </c>
      <c r="O128" s="43">
        <f t="shared" si="13"/>
        <v>0.53410901260000043</v>
      </c>
      <c r="P128" s="15">
        <v>615.97736180000004</v>
      </c>
      <c r="Q128" s="44">
        <f t="shared" si="14"/>
        <v>338.40934936000002</v>
      </c>
      <c r="R128" s="3">
        <v>5.8664510649999997</v>
      </c>
      <c r="S128" s="43">
        <f t="shared" si="12"/>
        <v>30.784369671500002</v>
      </c>
      <c r="T128" s="60">
        <v>105</v>
      </c>
      <c r="V128" s="43"/>
    </row>
    <row r="129" spans="1:22" x14ac:dyDescent="0.25">
      <c r="A129">
        <v>110</v>
      </c>
      <c r="B129" s="34">
        <v>582.37784420000003</v>
      </c>
      <c r="C129" s="64">
        <v>20.488525979999999</v>
      </c>
      <c r="D129" s="64">
        <v>21.749417220000002</v>
      </c>
      <c r="E129" s="64" t="s">
        <v>122</v>
      </c>
      <c r="F129" s="22">
        <v>30.227082540000001</v>
      </c>
      <c r="G129" s="22">
        <v>26.235487849999998</v>
      </c>
      <c r="H129" s="22">
        <v>38.261423149999999</v>
      </c>
      <c r="I129" s="23">
        <v>286.55392110000003</v>
      </c>
      <c r="J129" s="15">
        <v>32.710628659999998</v>
      </c>
      <c r="K129" s="3">
        <v>2.1743317109999998</v>
      </c>
      <c r="L129" s="3">
        <v>29.09199564</v>
      </c>
      <c r="M129" s="23">
        <v>20.106045009999999</v>
      </c>
      <c r="N129" s="3">
        <v>5.8568652009999997</v>
      </c>
      <c r="O129" s="43">
        <f t="shared" si="13"/>
        <v>0.50824036219999991</v>
      </c>
      <c r="P129" s="15">
        <v>645.2616878</v>
      </c>
      <c r="Q129" s="44">
        <f t="shared" si="14"/>
        <v>358.51539437000002</v>
      </c>
      <c r="R129" s="3">
        <v>5.866015344</v>
      </c>
      <c r="S129" s="43">
        <f t="shared" si="12"/>
        <v>31.130813345500002</v>
      </c>
      <c r="T129" s="60">
        <v>110</v>
      </c>
      <c r="V129" s="43"/>
    </row>
    <row r="130" spans="1:22" x14ac:dyDescent="0.25">
      <c r="A130" s="31">
        <v>115</v>
      </c>
      <c r="B130" s="34">
        <v>553.88254649999999</v>
      </c>
      <c r="C130" s="64">
        <v>20.813169259999999</v>
      </c>
      <c r="D130" s="64">
        <v>22.07276573</v>
      </c>
      <c r="E130" s="64" t="s">
        <v>123</v>
      </c>
      <c r="F130" s="22">
        <v>30.55364239</v>
      </c>
      <c r="G130" s="22">
        <v>27.026971589999999</v>
      </c>
      <c r="H130" s="22">
        <v>39.327501689999998</v>
      </c>
      <c r="I130" s="23">
        <v>295.39742760000001</v>
      </c>
      <c r="J130" s="32">
        <v>28.495297669999999</v>
      </c>
      <c r="K130" s="22">
        <v>2.09704501</v>
      </c>
      <c r="L130" s="22">
        <v>30.610634810000001</v>
      </c>
      <c r="M130" s="23">
        <v>19.641487269999999</v>
      </c>
      <c r="N130" s="22">
        <v>5.6969987680000003</v>
      </c>
      <c r="O130" s="43">
        <f t="shared" si="13"/>
        <v>0.48472097199999975</v>
      </c>
      <c r="P130" s="32">
        <v>673.74668159999999</v>
      </c>
      <c r="Q130" s="44">
        <f t="shared" si="14"/>
        <v>378.15688164000005</v>
      </c>
      <c r="R130" s="22">
        <v>5.8586667969999997</v>
      </c>
      <c r="S130" s="43">
        <f t="shared" si="12"/>
        <v>31.438884970000004</v>
      </c>
      <c r="T130" s="60">
        <v>115</v>
      </c>
      <c r="V130" s="43"/>
    </row>
    <row r="131" spans="1:22" ht="15.75" thickBot="1" x14ac:dyDescent="0.3">
      <c r="A131" s="25">
        <v>120</v>
      </c>
      <c r="B131" s="35">
        <v>528.60206619999997</v>
      </c>
      <c r="C131" s="46">
        <v>21.10751286</v>
      </c>
      <c r="D131" s="46">
        <v>22.365935390000001</v>
      </c>
      <c r="E131" s="46" t="s">
        <v>124</v>
      </c>
      <c r="F131" s="26">
        <v>30.843324280000001</v>
      </c>
      <c r="G131" s="26">
        <v>27.799545800000001</v>
      </c>
      <c r="H131" s="26">
        <v>40.360513470000001</v>
      </c>
      <c r="I131" s="28">
        <v>303.92490800000002</v>
      </c>
      <c r="J131" s="27">
        <v>25.280480359999999</v>
      </c>
      <c r="K131" s="26">
        <v>2.0266017569999999</v>
      </c>
      <c r="L131" s="26">
        <v>31.94821555</v>
      </c>
      <c r="M131" s="28">
        <v>19.200848100000002</v>
      </c>
      <c r="N131" s="26">
        <v>5.5456656869999996</v>
      </c>
      <c r="O131" s="57">
        <f t="shared" si="13"/>
        <v>0.46325672940000012</v>
      </c>
      <c r="P131" s="27">
        <v>701.47501009999996</v>
      </c>
      <c r="Q131" s="58">
        <f t="shared" si="14"/>
        <v>397.35772974000008</v>
      </c>
      <c r="R131" s="26">
        <v>5.8456250839999999</v>
      </c>
      <c r="S131" s="57">
        <f t="shared" si="12"/>
        <v>31.7117842135</v>
      </c>
      <c r="T131" s="62">
        <v>120</v>
      </c>
      <c r="V131" s="43"/>
    </row>
    <row r="132" spans="1:22" ht="15.75" thickTop="1" x14ac:dyDescent="0.25"/>
  </sheetData>
  <mergeCells count="15">
    <mergeCell ref="B112:I112"/>
    <mergeCell ref="N112:S112"/>
    <mergeCell ref="N5:S5"/>
    <mergeCell ref="N28:S28"/>
    <mergeCell ref="N57:S57"/>
    <mergeCell ref="N85:S85"/>
    <mergeCell ref="J112:M112"/>
    <mergeCell ref="B85:I85"/>
    <mergeCell ref="J85:M85"/>
    <mergeCell ref="B5:I5"/>
    <mergeCell ref="J5:M5"/>
    <mergeCell ref="B28:I28"/>
    <mergeCell ref="J28:M28"/>
    <mergeCell ref="B57:I57"/>
    <mergeCell ref="J57:M57"/>
  </mergeCells>
  <pageMargins left="0.70866141732283472" right="0.70866141732283472" top="0.78740157480314965" bottom="0" header="0.31496062992125984" footer="0.31496062992125984"/>
  <pageSetup paperSize="9" scale="72" fitToHeight="0" orientation="landscape" r:id="rId1"/>
  <rowBreaks count="4" manualBreakCount="4">
    <brk id="24" max="16383" man="1"/>
    <brk id="53" max="16383" man="1"/>
    <brk id="81" max="16383" man="1"/>
    <brk id="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Kieferntafel_st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Albert</dc:creator>
  <cp:lastModifiedBy>Matthias Albert</cp:lastModifiedBy>
  <cp:lastPrinted>2023-07-07T10:14:47Z</cp:lastPrinted>
  <dcterms:created xsi:type="dcterms:W3CDTF">2020-09-17T16:32:15Z</dcterms:created>
  <dcterms:modified xsi:type="dcterms:W3CDTF">2024-11-27T07:40:50Z</dcterms:modified>
</cp:coreProperties>
</file>